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c2bff08c70d9ba/Desktop/Annuity Docs/"/>
    </mc:Choice>
  </mc:AlternateContent>
  <xr:revisionPtr revIDLastSave="603" documentId="13_ncr:1_{95A5FE3C-A673-CF47-9959-CF1552A7A040}" xr6:coauthVersionLast="47" xr6:coauthVersionMax="47" xr10:uidLastSave="{DDB9D020-41A7-489C-8E97-172679E6D0AA}"/>
  <bookViews>
    <workbookView xWindow="4500" yWindow="3930" windowWidth="27165" windowHeight="17055" xr2:uid="{63065011-910C-40A4-951C-AB5229C57861}"/>
  </bookViews>
  <sheets>
    <sheet name="State Of Things - CurrentBudget" sheetId="1" r:id="rId1"/>
    <sheet name="My Test Sheet" sheetId="7" r:id="rId2"/>
    <sheet name="Sheet1" sheetId="8" r:id="rId3"/>
    <sheet name="Test Sheet" sheetId="3" r:id="rId4"/>
    <sheet name="List" sheetId="6" r:id="rId5"/>
  </sheets>
  <definedNames>
    <definedName name="_xlnm.Print_Titles" localSheetId="4">List!$3:$3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3" l="1"/>
  <c r="C34" i="3"/>
  <c r="C32" i="3"/>
  <c r="X25" i="7"/>
  <c r="X26" i="7"/>
  <c r="U25" i="7"/>
  <c r="R25" i="7"/>
  <c r="C35" i="7"/>
  <c r="O25" i="7"/>
  <c r="C34" i="7"/>
  <c r="L25" i="7"/>
  <c r="C33" i="7"/>
  <c r="I25" i="7"/>
  <c r="F25" i="7"/>
  <c r="C25" i="7"/>
  <c r="C26" i="7" s="1"/>
  <c r="AA24" i="7"/>
  <c r="AA23" i="7"/>
  <c r="AA22" i="7"/>
  <c r="AA21" i="7"/>
  <c r="AA20" i="7"/>
  <c r="AA19" i="7"/>
  <c r="AA18" i="7"/>
  <c r="AA17" i="7"/>
  <c r="AA16" i="7"/>
  <c r="AA15" i="7"/>
  <c r="AA14" i="7"/>
  <c r="AA13" i="7"/>
  <c r="AA12" i="7"/>
  <c r="AA11" i="7"/>
  <c r="AA10" i="7"/>
  <c r="AA25" i="7"/>
  <c r="X25" i="3"/>
  <c r="X26" i="3"/>
  <c r="U25" i="3"/>
  <c r="R25" i="3"/>
  <c r="L25" i="3"/>
  <c r="C33" i="3"/>
  <c r="C42" i="3" s="1"/>
  <c r="F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25" i="3" s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X25" i="1"/>
  <c r="X26" i="1"/>
  <c r="U25" i="1"/>
  <c r="U26" i="1"/>
  <c r="R25" i="1"/>
  <c r="O25" i="1"/>
  <c r="C34" i="1"/>
  <c r="L25" i="1"/>
  <c r="I26" i="1"/>
  <c r="I27" i="1"/>
  <c r="C25" i="1"/>
  <c r="C26" i="1" s="1"/>
  <c r="F25" i="1"/>
  <c r="F26" i="1" s="1"/>
  <c r="C41" i="7"/>
  <c r="AA26" i="7"/>
  <c r="C30" i="7"/>
  <c r="C42" i="7" s="1"/>
  <c r="C31" i="7"/>
  <c r="F26" i="7"/>
  <c r="C32" i="7"/>
  <c r="I26" i="7"/>
  <c r="C36" i="7"/>
  <c r="U26" i="7"/>
  <c r="AA25" i="1"/>
  <c r="C41" i="1" s="1"/>
  <c r="C43" i="1" s="1"/>
  <c r="AA26" i="3"/>
  <c r="C26" i="3"/>
  <c r="F26" i="3"/>
  <c r="I26" i="3"/>
  <c r="U26" i="3"/>
  <c r="AA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tc={69A11C28-EC71-BA41-A5C5-5BA0C26CF437}</author>
  </authors>
  <commentList>
    <comment ref="B41" authorId="0" shapeId="0" xr:uid="{69A11C28-EC71-BA41-A5C5-5BA0C26CF43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Income #1
Income #2
Side hustle
Dividends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tc={EE176359-60CA-4E47-89D6-821B6DC2E320}</author>
  </authors>
  <commentList>
    <comment ref="B41" authorId="0" shapeId="0" xr:uid="{EE176359-60CA-4E47-89D6-821B6DC2E32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Income #1
Income #2
Side hustle
Dividends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tc={D556A6DF-9A18-9442-B3E0-1F61AA9BA92B}</author>
  </authors>
  <commentList>
    <comment ref="B41" authorId="0" shapeId="0" xr:uid="{D556A6DF-9A18-9442-B3E0-1F61AA9BA92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Income #1
Income #2
Side hustle
Dividends</t>
        </r>
      </text>
    </comment>
  </commentList>
</comments>
</file>

<file path=xl/sharedStrings.xml><?xml version="1.0" encoding="utf-8"?>
<sst xmlns="http://schemas.openxmlformats.org/spreadsheetml/2006/main" count="374" uniqueCount="126">
  <si>
    <t>Expenses</t>
  </si>
  <si>
    <t>Housing (Montly)</t>
  </si>
  <si>
    <t>Living Expenses (Monthly)</t>
  </si>
  <si>
    <t>Luxuries (Monthly)</t>
  </si>
  <si>
    <t>Travel (Annual)</t>
  </si>
  <si>
    <t>Gifts (Annual)</t>
  </si>
  <si>
    <t>Insurance (Annual)</t>
  </si>
  <si>
    <t>Debt (Monthly)</t>
  </si>
  <si>
    <t>Savings/Investments (Monthly)</t>
  </si>
  <si>
    <t>Income</t>
  </si>
  <si>
    <t>Item</t>
  </si>
  <si>
    <t>Cost</t>
  </si>
  <si>
    <t>Mortgage/Rent</t>
  </si>
  <si>
    <t>Internet</t>
  </si>
  <si>
    <t>Audible</t>
  </si>
  <si>
    <t>Christmas</t>
  </si>
  <si>
    <t>Car 1</t>
  </si>
  <si>
    <t>Credit Card #1 (25%)</t>
  </si>
  <si>
    <t>HSA</t>
  </si>
  <si>
    <t>Salary 1</t>
  </si>
  <si>
    <t>Taxes</t>
  </si>
  <si>
    <t>Water</t>
  </si>
  <si>
    <t>Netflix</t>
  </si>
  <si>
    <t>Family Birthdays</t>
  </si>
  <si>
    <t>Health</t>
  </si>
  <si>
    <t>Credit Card #2 (22%)</t>
  </si>
  <si>
    <t>Savings Account</t>
  </si>
  <si>
    <t>Salary 2</t>
  </si>
  <si>
    <t>Insurance</t>
  </si>
  <si>
    <t>Gas/Eletricity</t>
  </si>
  <si>
    <t>Shopping</t>
  </si>
  <si>
    <t>Visit Parents</t>
  </si>
  <si>
    <t>kids bdays</t>
  </si>
  <si>
    <t>Car 2</t>
  </si>
  <si>
    <t>Student Loans (6%)</t>
  </si>
  <si>
    <t>Investment Account</t>
  </si>
  <si>
    <t>Side Hustle</t>
  </si>
  <si>
    <t>HOA</t>
  </si>
  <si>
    <t>Child Care</t>
  </si>
  <si>
    <t>Amazon Prime</t>
  </si>
  <si>
    <t>Bus Pass</t>
  </si>
  <si>
    <t>Pet</t>
  </si>
  <si>
    <t>Medical Bill</t>
  </si>
  <si>
    <t>401k</t>
  </si>
  <si>
    <t>Dividends</t>
  </si>
  <si>
    <t>50 yr Assessment</t>
  </si>
  <si>
    <t>Groceries</t>
  </si>
  <si>
    <t>Amazon Movie</t>
  </si>
  <si>
    <t>Subway</t>
  </si>
  <si>
    <t>Life Insurance</t>
  </si>
  <si>
    <t>Car Payment #1 (5%)</t>
  </si>
  <si>
    <t>Overtime</t>
  </si>
  <si>
    <t>Dining Out/Order In</t>
  </si>
  <si>
    <t>Travel</t>
  </si>
  <si>
    <t>Uber</t>
  </si>
  <si>
    <t>Car Payment #2 (10%)</t>
  </si>
  <si>
    <t>Phone</t>
  </si>
  <si>
    <t>Spotify</t>
  </si>
  <si>
    <t>Fuel</t>
  </si>
  <si>
    <t>Games (App)</t>
  </si>
  <si>
    <t>Hair Cut</t>
  </si>
  <si>
    <t>Productivity App</t>
  </si>
  <si>
    <t>Supplements</t>
  </si>
  <si>
    <t>House Cleaning/Yard</t>
  </si>
  <si>
    <t>Gym</t>
  </si>
  <si>
    <t>Pet Food</t>
  </si>
  <si>
    <t>Pet Care/Grooming</t>
  </si>
  <si>
    <t>Entertainment</t>
  </si>
  <si>
    <t>Trash</t>
  </si>
  <si>
    <t>Total</t>
  </si>
  <si>
    <t>Yearly Total</t>
  </si>
  <si>
    <t>Category</t>
  </si>
  <si>
    <t>Amount</t>
  </si>
  <si>
    <t>Housing</t>
  </si>
  <si>
    <t>Living Expenses</t>
  </si>
  <si>
    <t>Luxuries</t>
  </si>
  <si>
    <t>Gifts</t>
  </si>
  <si>
    <t>Debt Repayment</t>
  </si>
  <si>
    <t>Savings/Investments</t>
  </si>
  <si>
    <t>Outgoing</t>
  </si>
  <si>
    <t>Balance</t>
  </si>
  <si>
    <t>Mortgage</t>
  </si>
  <si>
    <t>TEST SHEET</t>
  </si>
  <si>
    <t>HBO Max</t>
  </si>
  <si>
    <t>Grand Canyon Trip</t>
  </si>
  <si>
    <t>Car #1</t>
  </si>
  <si>
    <t>Sister's Wedding</t>
  </si>
  <si>
    <t>Cash app gift</t>
  </si>
  <si>
    <t>High Yield Saving</t>
  </si>
  <si>
    <t>Cars Insurance</t>
  </si>
  <si>
    <t xml:space="preserve">Solar </t>
  </si>
  <si>
    <t>Car #2</t>
  </si>
  <si>
    <t>Solar wall</t>
  </si>
  <si>
    <t>Apple Subs</t>
  </si>
  <si>
    <t xml:space="preserve">sba loan </t>
  </si>
  <si>
    <t>403b</t>
  </si>
  <si>
    <t>anniversary trip</t>
  </si>
  <si>
    <t>credit card #3</t>
  </si>
  <si>
    <t>Credit card #4</t>
  </si>
  <si>
    <t>Credit card #5</t>
  </si>
  <si>
    <t>Credit Card #6</t>
  </si>
  <si>
    <t>Prescriptions</t>
  </si>
  <si>
    <t>progessive</t>
  </si>
  <si>
    <t>mom payment</t>
  </si>
  <si>
    <t>state farm</t>
  </si>
  <si>
    <t>Savings</t>
  </si>
  <si>
    <t>Saving Rate</t>
  </si>
  <si>
    <t>Birthdays</t>
  </si>
  <si>
    <t>Whole life policy</t>
  </si>
  <si>
    <t>roth ira</t>
  </si>
  <si>
    <t>ira</t>
  </si>
  <si>
    <t>THE List - Liabilities</t>
  </si>
  <si>
    <t>THE List - Liabilities (Annual)</t>
  </si>
  <si>
    <t>THE List - Assets</t>
  </si>
  <si>
    <t>MONTHLY EXPENSE</t>
  </si>
  <si>
    <t>MONTHLY PAYMENT</t>
  </si>
  <si>
    <t>FINAL PAYOFF</t>
  </si>
  <si>
    <t>INTEREST RATE</t>
  </si>
  <si>
    <t>ANNUAL PAYMENT</t>
  </si>
  <si>
    <t>ASSET</t>
  </si>
  <si>
    <t>VALUE</t>
  </si>
  <si>
    <t>NOTES</t>
  </si>
  <si>
    <t>Amazon Prime Membership</t>
  </si>
  <si>
    <t>Home equity</t>
  </si>
  <si>
    <t>XYZ</t>
  </si>
  <si>
    <t>Card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</si>
</sst>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3"/>
      <color theme="4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9"/>
      <color theme="1" tint="0.14996795556505021"/>
      <name val="Calibri Light"/>
      <family val="2"/>
      <scheme val="major"/>
    </font>
    <font>
      <sz val="11"/>
      <color theme="1" tint="0.34998626667073579"/>
      <name val="Calibri"/>
      <family val="2"/>
      <scheme val="minor"/>
    </font>
    <font>
      <sz val="11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theme="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Alignment="0" applyProtection="0"/>
    <xf numFmtId="0" fontId="9" fillId="0" borderId="0">
      <alignment vertical="center" wrapText="1"/>
    </xf>
    <xf numFmtId="0" fontId="10" fillId="0" borderId="0" applyNumberFormat="0" applyFill="0" applyAlignment="0" applyProtection="0"/>
    <xf numFmtId="14" fontId="11" fillId="0" borderId="0">
      <alignment horizontal="left" vertical="center" wrapText="1"/>
    </xf>
  </cellStyleXfs>
  <cellXfs count="52">
    <xf numFmtId="0" fontId="0" fillId="0" borderId="0" xfId="0"/>
    <xf numFmtId="44" fontId="0" fillId="0" borderId="0" xfId="1" applyFont="1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1" applyFont="1"/>
    <xf numFmtId="0" fontId="2" fillId="2" borderId="0" xfId="0" applyFont="1" applyFill="1"/>
    <xf numFmtId="44" fontId="2" fillId="2" borderId="0" xfId="1" applyFont="1" applyFill="1"/>
    <xf numFmtId="0" fontId="0" fillId="0" borderId="1" xfId="0" applyBorder="1"/>
    <xf numFmtId="0" fontId="2" fillId="2" borderId="3" xfId="0" applyFont="1" applyFill="1" applyBorder="1" applyAlignment="1">
      <alignment vertical="center"/>
    </xf>
    <xf numFmtId="44" fontId="2" fillId="2" borderId="4" xfId="1" applyFont="1" applyFill="1" applyBorder="1" applyAlignment="1">
      <alignment vertical="center"/>
    </xf>
    <xf numFmtId="0" fontId="0" fillId="3" borderId="3" xfId="0" applyFill="1" applyBorder="1"/>
    <xf numFmtId="0" fontId="0" fillId="0" borderId="3" xfId="0" applyBorder="1"/>
    <xf numFmtId="9" fontId="2" fillId="2" borderId="0" xfId="2" applyFont="1" applyFill="1"/>
    <xf numFmtId="164" fontId="0" fillId="3" borderId="4" xfId="1" applyNumberFormat="1" applyFont="1" applyFill="1" applyBorder="1"/>
    <xf numFmtId="164" fontId="0" fillId="0" borderId="4" xfId="1" applyNumberFormat="1" applyFont="1" applyBorder="1"/>
    <xf numFmtId="164" fontId="0" fillId="0" borderId="2" xfId="1" applyNumberFormat="1" applyFont="1" applyBorder="1"/>
    <xf numFmtId="164" fontId="0" fillId="0" borderId="0" xfId="1" applyNumberFormat="1" applyFont="1"/>
    <xf numFmtId="164" fontId="2" fillId="2" borderId="0" xfId="1" applyNumberFormat="1" applyFont="1" applyFill="1"/>
    <xf numFmtId="164" fontId="5" fillId="0" borderId="0" xfId="1" applyNumberFormat="1" applyFont="1"/>
    <xf numFmtId="0" fontId="6" fillId="4" borderId="0" xfId="0" applyFont="1" applyFill="1"/>
    <xf numFmtId="0" fontId="6" fillId="5" borderId="0" xfId="0" applyFont="1" applyFill="1"/>
    <xf numFmtId="164" fontId="1" fillId="0" borderId="0" xfId="1" applyNumberFormat="1" applyFont="1"/>
    <xf numFmtId="0" fontId="8" fillId="0" borderId="0" xfId="3" applyAlignment="1">
      <alignment vertical="center"/>
    </xf>
    <xf numFmtId="0" fontId="9" fillId="0" borderId="0" xfId="4">
      <alignment vertical="center" wrapText="1"/>
    </xf>
    <xf numFmtId="0" fontId="10" fillId="0" borderId="0" xfId="5" applyAlignment="1">
      <alignment vertical="center"/>
    </xf>
    <xf numFmtId="14" fontId="11" fillId="0" borderId="0" xfId="6">
      <alignment horizontal="left" vertical="center" wrapText="1"/>
    </xf>
    <xf numFmtId="0" fontId="9" fillId="0" borderId="0" xfId="4" applyAlignment="1">
      <alignment horizontal="left" vertical="center" wrapText="1"/>
    </xf>
    <xf numFmtId="3" fontId="9" fillId="0" borderId="0" xfId="4" applyNumberFormat="1" applyAlignment="1">
      <alignment horizontal="left" vertical="center" wrapText="1"/>
    </xf>
    <xf numFmtId="10" fontId="9" fillId="0" borderId="0" xfId="4" applyNumberFormat="1" applyAlignment="1">
      <alignment horizontal="left" vertical="center" wrapText="1"/>
    </xf>
    <xf numFmtId="0" fontId="9" fillId="0" borderId="5" xfId="4" applyBorder="1">
      <alignment vertical="center" wrapText="1"/>
    </xf>
    <xf numFmtId="14" fontId="11" fillId="7" borderId="0" xfId="6" applyFill="1">
      <alignment horizontal="left" vertical="center" wrapText="1"/>
    </xf>
    <xf numFmtId="0" fontId="9" fillId="0" borderId="7" xfId="4" applyBorder="1">
      <alignment vertical="center" wrapText="1"/>
    </xf>
    <xf numFmtId="0" fontId="12" fillId="0" borderId="0" xfId="4" applyFont="1" applyAlignment="1">
      <alignment horizontal="left" vertical="center" wrapText="1"/>
    </xf>
    <xf numFmtId="10" fontId="11" fillId="0" borderId="0" xfId="4" applyNumberFormat="1" applyFont="1" applyAlignment="1">
      <alignment horizontal="left" vertical="center" wrapText="1"/>
    </xf>
    <xf numFmtId="14" fontId="3" fillId="0" borderId="0" xfId="6" applyFont="1">
      <alignment horizontal="left" vertical="center" wrapText="1"/>
    </xf>
    <xf numFmtId="0" fontId="1" fillId="0" borderId="0" xfId="4" applyFont="1" applyAlignment="1">
      <alignment horizontal="left" vertical="center" wrapText="1"/>
    </xf>
    <xf numFmtId="3" fontId="1" fillId="0" borderId="0" xfId="4" applyNumberFormat="1" applyFont="1" applyAlignment="1">
      <alignment horizontal="left" vertical="center" wrapText="1"/>
    </xf>
    <xf numFmtId="10" fontId="1" fillId="0" borderId="0" xfId="4" applyNumberFormat="1" applyFont="1" applyAlignment="1">
      <alignment horizontal="left" vertical="center" wrapText="1"/>
    </xf>
    <xf numFmtId="0" fontId="1" fillId="0" borderId="6" xfId="4" applyFont="1" applyBorder="1" applyAlignment="1">
      <alignment horizontal="left" vertical="center" wrapText="1"/>
    </xf>
    <xf numFmtId="0" fontId="3" fillId="0" borderId="0" xfId="4" applyFont="1" applyAlignment="1">
      <alignment horizontal="left" vertical="center" wrapText="1"/>
    </xf>
    <xf numFmtId="14" fontId="1" fillId="0" borderId="0" xfId="6" applyFont="1">
      <alignment horizontal="left" vertical="center" wrapText="1"/>
    </xf>
    <xf numFmtId="0" fontId="10" fillId="0" borderId="8" xfId="5" applyBorder="1" applyAlignment="1">
      <alignment vertical="center"/>
    </xf>
    <xf numFmtId="0" fontId="9" fillId="0" borderId="8" xfId="4" applyBorder="1">
      <alignment vertical="center" wrapText="1"/>
    </xf>
    <xf numFmtId="0" fontId="6" fillId="8" borderId="0" xfId="0" applyFont="1" applyFill="1"/>
    <xf numFmtId="165" fontId="5" fillId="0" borderId="0" xfId="1" applyNumberFormat="1" applyFont="1" applyAlignment="1">
      <alignment wrapText="1"/>
    </xf>
    <xf numFmtId="17" fontId="1" fillId="0" borderId="0" xfId="4" applyNumberFormat="1" applyFont="1" applyAlignment="1">
      <alignment horizontal="left" vertical="center" wrapText="1"/>
    </xf>
    <xf numFmtId="6" fontId="0" fillId="0" borderId="0" xfId="1" applyNumberFormat="1" applyFont="1"/>
    <xf numFmtId="164" fontId="0" fillId="0" borderId="0" xfId="1" applyNumberFormat="1" applyFont="1" applyAlignment="1">
      <alignment wrapText="1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7">
    <cellStyle name="Currency" xfId="1" builtinId="4"/>
    <cellStyle name="Date" xfId="6" xr:uid="{8F0BE40C-F519-6543-A295-03CA38C08458}"/>
    <cellStyle name="Heading 1 2" xfId="3" xr:uid="{BB5B1C26-698E-CE4C-8F24-D1E487CCF76A}"/>
    <cellStyle name="Normal" xfId="0" builtinId="0"/>
    <cellStyle name="Normal 2" xfId="4" xr:uid="{72AD61F4-041F-AE4A-81C8-9810073393E9}"/>
    <cellStyle name="Percent" xfId="2" builtinId="5"/>
    <cellStyle name="Title 2" xfId="5" xr:uid="{86BC0C4B-2E47-8745-B413-4B03E0ED237E}"/>
  </cellStyles>
  <dxfs count="6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D9D9D9"/>
        </top>
        <bottom style="medium">
          <color rgb="FFD9D9D9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border outline="0"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border outline="0">
        <bottom style="thin">
          <color rgb="FF8EA9DB"/>
        </bottom>
      </border>
    </dxf>
    <dxf>
      <numFmt numFmtId="164" formatCode="_(&quot;$&quot;* #,##0_);_(&quot;$&quot;* \(#,##0\);_(&quot;$&quot;* &quot;-&quot;??_);_(@_)"/>
    </dxf>
    <dxf>
      <border outline="0">
        <bottom style="thin">
          <color rgb="FF8EA9DB"/>
        </bottom>
      </border>
    </dxf>
    <dxf>
      <numFmt numFmtId="164" formatCode="_(&quot;$&quot;* #,##0_);_(&quot;$&quot;* \(#,##0\);_(&quot;$&quot;* &quot;-&quot;??_);_(@_)"/>
    </dxf>
    <dxf>
      <border outline="0">
        <bottom style="thin">
          <color rgb="FF8EA9DB"/>
        </bottom>
      </border>
    </dxf>
    <dxf>
      <numFmt numFmtId="164" formatCode="_(&quot;$&quot;* #,##0_);_(&quot;$&quot;* \(#,##0\);_(&quot;$&quot;* &quot;-&quot;??_);_(@_)"/>
    </dxf>
    <dxf>
      <border outline="0">
        <bottom style="thin">
          <color rgb="FF8EA9DB"/>
        </bottom>
      </border>
    </dxf>
    <dxf>
      <numFmt numFmtId="164" formatCode="_(&quot;$&quot;* #,##0_);_(&quot;$&quot;* \(#,##0\);_(&quot;$&quot;* &quot;-&quot;??_);_(@_)"/>
    </dxf>
    <dxf>
      <border outline="0">
        <bottom style="thin">
          <color rgb="FF8EA9DB"/>
        </bottom>
      </border>
    </dxf>
    <dxf>
      <border outline="0">
        <bottom style="thin">
          <color rgb="FF8EA9DB"/>
        </bottom>
      </border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border outline="0"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border outline="0">
        <bottom style="thin">
          <color rgb="FF8EA9DB"/>
        </bottom>
      </border>
    </dxf>
    <dxf>
      <numFmt numFmtId="164" formatCode="_(&quot;$&quot;* #,##0_);_(&quot;$&quot;* \(#,##0\);_(&quot;$&quot;* &quot;-&quot;??_);_(@_)"/>
    </dxf>
    <dxf>
      <border outline="0">
        <bottom style="thin">
          <color rgb="FF8EA9DB"/>
        </bottom>
      </border>
    </dxf>
    <dxf>
      <numFmt numFmtId="164" formatCode="_(&quot;$&quot;* #,##0_);_(&quot;$&quot;* \(#,##0\);_(&quot;$&quot;* &quot;-&quot;??_);_(@_)"/>
    </dxf>
    <dxf>
      <border outline="0">
        <bottom style="thin">
          <color rgb="FF8EA9DB"/>
        </bottom>
      </border>
    </dxf>
    <dxf>
      <numFmt numFmtId="164" formatCode="_(&quot;$&quot;* #,##0_);_(&quot;$&quot;* \(#,##0\);_(&quot;$&quot;* &quot;-&quot;??_);_(@_)"/>
    </dxf>
    <dxf>
      <border outline="0">
        <bottom style="thin">
          <color rgb="FF8EA9DB"/>
        </bottom>
      </border>
    </dxf>
    <dxf>
      <numFmt numFmtId="164" formatCode="_(&quot;$&quot;* #,##0_);_(&quot;$&quot;* \(#,##0\);_(&quot;$&quot;* &quot;-&quot;??_);_(@_)"/>
    </dxf>
    <dxf>
      <border outline="0">
        <bottom style="thin">
          <color rgb="FF8EA9DB"/>
        </bottom>
      </border>
    </dxf>
    <dxf>
      <border outline="0">
        <bottom style="thin">
          <color rgb="FF8EA9DB"/>
        </bottom>
      </border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border outline="0"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border outline="0">
        <bottom style="thin">
          <color theme="4" tint="0.39997558519241921"/>
        </bottom>
      </border>
    </dxf>
    <dxf>
      <numFmt numFmtId="164" formatCode="_(&quot;$&quot;* #,##0_);_(&quot;$&quot;* \(#,##0\);_(&quot;$&quot;* &quot;-&quot;??_);_(@_)"/>
    </dxf>
    <dxf>
      <border outline="0">
        <bottom style="thin">
          <color theme="4" tint="0.39997558519241921"/>
        </bottom>
      </border>
    </dxf>
    <dxf>
      <numFmt numFmtId="164" formatCode="_(&quot;$&quot;* #,##0_);_(&quot;$&quot;* \(#,##0\);_(&quot;$&quot;* &quot;-&quot;??_);_(@_)"/>
    </dxf>
    <dxf>
      <border outline="0">
        <bottom style="thin">
          <color theme="4" tint="0.39997558519241921"/>
        </bottom>
      </border>
    </dxf>
    <dxf>
      <numFmt numFmtId="164" formatCode="_(&quot;$&quot;* #,##0_);_(&quot;$&quot;* \(#,##0\);_(&quot;$&quot;* &quot;-&quot;??_);_(@_)"/>
    </dxf>
    <dxf>
      <border outline="0">
        <bottom style="thin">
          <color theme="4" tint="0.39997558519241921"/>
        </bottom>
      </border>
    </dxf>
    <dxf>
      <numFmt numFmtId="164" formatCode="_(&quot;$&quot;* #,##0_);_(&quot;$&quot;* \(#,##0\);_(&quot;$&quot;* &quot;-&quot;??_);_(@_)"/>
    </dxf>
    <dxf>
      <border outline="0"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color theme="1" tint="0.34998626667073579"/>
      </font>
    </dxf>
    <dxf>
      <font>
        <b/>
        <i val="0"/>
        <color theme="1" tint="0.14996795556505021"/>
      </font>
      <border>
        <top style="thick">
          <color theme="4"/>
        </top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  <dxf>
      <font>
        <b val="0"/>
        <i val="0"/>
        <color theme="1" tint="0.34998626667073579"/>
      </font>
    </dxf>
    <dxf>
      <font>
        <b/>
        <i val="0"/>
        <color theme="1" tint="0.14996795556505021"/>
      </font>
      <border>
        <top style="thick">
          <color theme="4"/>
        </top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2" defaultTableStyle="TableStyleMedium2" defaultPivotStyle="PivotStyleLight16">
    <tableStyle name="Tasks" pivot="0" count="3" xr9:uid="{B00A26EA-3086-9842-B8EC-2BFDE7B43F8A}">
      <tableStyleElement type="wholeTable" dxfId="61"/>
      <tableStyleElement type="headerRow" dxfId="60"/>
      <tableStyleElement type="firstColumn" dxfId="59"/>
    </tableStyle>
    <tableStyle name="Tasks 2" pivot="0" count="3" xr9:uid="{BEA2DC10-1D9E-C848-ACB6-2725E94B0D05}">
      <tableStyleElement type="wholeTable" dxfId="58"/>
      <tableStyleElement type="headerRow" dxfId="57"/>
      <tableStyleElement type="firstColumn" dxfId="5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 Monthly Expenses Split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'State Of Things - CurrentBudget'!$C$29</c:f>
              <c:strCache>
                <c:ptCount val="1"/>
                <c:pt idx="0">
                  <c:v> Amount 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CDF-4935-9F59-2DD74307266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F-4935-9F59-2DD743072663}"/>
              </c:ext>
            </c:extLst>
          </c:dPt>
          <c:dPt>
            <c:idx val="2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CDF-4935-9F59-2DD7430726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CDF-4935-9F59-2DD7430726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DF-4935-9F59-2DD7430726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CDF-4935-9F59-2DD743072663}"/>
              </c:ext>
            </c:extLst>
          </c:dPt>
          <c:dPt>
            <c:idx val="6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DF-4935-9F59-2DD743072663}"/>
              </c:ext>
            </c:extLst>
          </c:dPt>
          <c:dPt>
            <c:idx val="7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F-4935-9F59-2DD743072663}"/>
              </c:ext>
            </c:extLst>
          </c:dPt>
          <c:dLbls>
            <c:dLbl>
              <c:idx val="3"/>
              <c:layout>
                <c:manualLayout>
                  <c:x val="-3.4123216381830808E-2"/>
                  <c:y val="0.15634741133447708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DF-4935-9F59-2DD743072663}"/>
                </c:ext>
              </c:extLst>
            </c:dLbl>
            <c:dLbl>
              <c:idx val="4"/>
              <c:layout>
                <c:manualLayout>
                  <c:x val="-0.14075826757505178"/>
                  <c:y val="6.4142527726964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DF-4935-9F59-2DD743072663}"/>
                </c:ext>
              </c:extLst>
            </c:dLbl>
            <c:dLbl>
              <c:idx val="5"/>
              <c:layout>
                <c:manualLayout>
                  <c:x val="-0.11090045324094988"/>
                  <c:y val="0.18841867519795941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DF-4935-9F59-2DD743072663}"/>
                </c:ext>
              </c:extLst>
            </c:dLbl>
            <c:dLbl>
              <c:idx val="6"/>
              <c:layout>
                <c:manualLayout>
                  <c:x val="-0.14289096859891617"/>
                  <c:y val="8.017815965870546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DF-4935-9F59-2DD7430726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'State Of Things - CurrentBudget'!$B$30:$B$37</c:f>
              <c:strCache>
                <c:ptCount val="8"/>
                <c:pt idx="0">
                  <c:v>Housing</c:v>
                </c:pt>
                <c:pt idx="1">
                  <c:v>Living Expenses</c:v>
                </c:pt>
                <c:pt idx="2">
                  <c:v>Luxuries</c:v>
                </c:pt>
                <c:pt idx="3">
                  <c:v>Travel</c:v>
                </c:pt>
                <c:pt idx="4">
                  <c:v>Gifts</c:v>
                </c:pt>
                <c:pt idx="5">
                  <c:v>Insurance</c:v>
                </c:pt>
                <c:pt idx="6">
                  <c:v>Debt Repayment</c:v>
                </c:pt>
                <c:pt idx="7">
                  <c:v>Savings/Investments</c:v>
                </c:pt>
              </c:strCache>
            </c:strRef>
          </c:cat>
          <c:val>
            <c:numRef>
              <c:f>'State Of Things - CurrentBudget'!$C$30:$C$37</c:f>
              <c:numCache>
                <c:formatCode>_("$"* #,##0_);_("$"* \(#,##0\);_("$"* "-"??_);_(@_)</c:formatCode>
                <c:ptCount val="8"/>
                <c:pt idx="0">
                  <c:v>3474</c:v>
                </c:pt>
                <c:pt idx="1">
                  <c:v>560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285</c:v>
                </c:pt>
                <c:pt idx="6">
                  <c:v>750</c:v>
                </c:pt>
                <c:pt idx="7">
                  <c:v>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F-4935-9F59-2DD7430726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 Income</a:t>
            </a:r>
            <a:r>
              <a:rPr lang="en-US" b="1" baseline="0">
                <a:solidFill>
                  <a:schemeClr val="tx1"/>
                </a:solidFill>
              </a:rPr>
              <a:t> vs Outgoing</a:t>
            </a:r>
            <a:r>
              <a:rPr lang="en-US" b="1">
                <a:solidFill>
                  <a:schemeClr val="tx1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33484580654604407"/>
          <c:y val="2.3925555727548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'State Of Things - CurrentBudget'!$C$40</c:f>
              <c:strCache>
                <c:ptCount val="1"/>
                <c:pt idx="0">
                  <c:v> Amount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15-4A48-BAD5-B33C80AE863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F15-4A48-BAD5-B33C80AE86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'State Of Things - CurrentBudget'!$B$41:$B$42</c:f>
              <c:strCache>
                <c:ptCount val="2"/>
                <c:pt idx="0">
                  <c:v>Income</c:v>
                </c:pt>
                <c:pt idx="1">
                  <c:v>Outgoing</c:v>
                </c:pt>
              </c:strCache>
            </c:strRef>
          </c:cat>
          <c:val>
            <c:numRef>
              <c:f>'State Of Things - CurrentBudget'!$C$41:$C$42</c:f>
              <c:numCache>
                <c:formatCode>_("$"* #,##0_);_("$"* \(#,##0\);_("$"* "-"??_);_(@_)</c:formatCode>
                <c:ptCount val="2"/>
                <c:pt idx="0">
                  <c:v>0</c:v>
                </c:pt>
                <c:pt idx="1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5-4A48-BAD5-B33C80AE86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1139088"/>
        <c:axId val="2051126608"/>
      </c:barChart>
      <c:catAx>
        <c:axId val="205113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126608"/>
        <c:crosses val="autoZero"/>
        <c:auto val="1"/>
        <c:lblAlgn val="ctr"/>
        <c:lblOffset val="100"/>
        <c:noMultiLvlLbl val="0"/>
      </c:catAx>
      <c:valAx>
        <c:axId val="2051126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13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 Monthly Expenses Split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'My Test Sheet'!$C$29</c:f>
              <c:strCache>
                <c:ptCount val="1"/>
                <c:pt idx="0">
                  <c:v> Amount 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13-4FDA-BC21-92E87DF95672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13-4FDA-BC21-92E87DF95672}"/>
              </c:ext>
            </c:extLst>
          </c:dPt>
          <c:dPt>
            <c:idx val="2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713-4FDA-BC21-92E87DF956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13-4FDA-BC21-92E87DF956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713-4FDA-BC21-92E87DF956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713-4FDA-BC21-92E87DF95672}"/>
              </c:ext>
            </c:extLst>
          </c:dPt>
          <c:dPt>
            <c:idx val="6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713-4FDA-BC21-92E87DF95672}"/>
              </c:ext>
            </c:extLst>
          </c:dPt>
          <c:dPt>
            <c:idx val="7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713-4FDA-BC21-92E87DF95672}"/>
              </c:ext>
            </c:extLst>
          </c:dPt>
          <c:dLbls>
            <c:dLbl>
              <c:idx val="3"/>
              <c:layout>
                <c:manualLayout>
                  <c:x val="-3.4123216381830808E-2"/>
                  <c:y val="0.15634741133447708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13-4FDA-BC21-92E87DF95672}"/>
                </c:ext>
              </c:extLst>
            </c:dLbl>
            <c:dLbl>
              <c:idx val="4"/>
              <c:layout>
                <c:manualLayout>
                  <c:x val="-0.14075826757505178"/>
                  <c:y val="6.4142527726964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13-4FDA-BC21-92E87DF95672}"/>
                </c:ext>
              </c:extLst>
            </c:dLbl>
            <c:dLbl>
              <c:idx val="5"/>
              <c:layout>
                <c:manualLayout>
                  <c:x val="-0.11090045324094988"/>
                  <c:y val="0.18841867519795941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13-4FDA-BC21-92E87DF95672}"/>
                </c:ext>
              </c:extLst>
            </c:dLbl>
            <c:dLbl>
              <c:idx val="6"/>
              <c:layout>
                <c:manualLayout>
                  <c:x val="-0.14289096859891617"/>
                  <c:y val="8.017815965870546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13-4FDA-BC21-92E87DF956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'My Test Sheet'!$B$30:$B$37</c:f>
              <c:strCache>
                <c:ptCount val="8"/>
                <c:pt idx="0">
                  <c:v>Housing</c:v>
                </c:pt>
                <c:pt idx="1">
                  <c:v>Living Expenses</c:v>
                </c:pt>
                <c:pt idx="2">
                  <c:v>Luxuries</c:v>
                </c:pt>
                <c:pt idx="3">
                  <c:v>Travel</c:v>
                </c:pt>
                <c:pt idx="4">
                  <c:v>Gifts</c:v>
                </c:pt>
                <c:pt idx="5">
                  <c:v>Insurance</c:v>
                </c:pt>
                <c:pt idx="6">
                  <c:v>Debt Repayment</c:v>
                </c:pt>
                <c:pt idx="7">
                  <c:v>Savings</c:v>
                </c:pt>
              </c:strCache>
            </c:strRef>
          </c:cat>
          <c:val>
            <c:numRef>
              <c:f>'My Test Sheet'!$C$30:$C$37</c:f>
              <c:numCache>
                <c:formatCode>_("$"* #,##0_);_("$"* \(#,##0\);_("$"* "-"??_);_(@_)</c:formatCode>
                <c:ptCount val="8"/>
                <c:pt idx="0">
                  <c:v>1675</c:v>
                </c:pt>
                <c:pt idx="1">
                  <c:v>1450</c:v>
                </c:pt>
                <c:pt idx="2">
                  <c:v>150</c:v>
                </c:pt>
                <c:pt idx="3">
                  <c:v>166.66666666666666</c:v>
                </c:pt>
                <c:pt idx="4">
                  <c:v>66.666666666666671</c:v>
                </c:pt>
                <c:pt idx="5">
                  <c:v>0</c:v>
                </c:pt>
                <c:pt idx="6">
                  <c:v>300</c:v>
                </c:pt>
                <c:pt idx="7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713-4FDA-BC21-92E87DF956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 Income</a:t>
            </a:r>
            <a:r>
              <a:rPr lang="en-US" b="1" baseline="0">
                <a:solidFill>
                  <a:schemeClr val="tx1"/>
                </a:solidFill>
              </a:rPr>
              <a:t> vs Outgoing</a:t>
            </a:r>
            <a:r>
              <a:rPr lang="en-US" b="1">
                <a:solidFill>
                  <a:schemeClr val="tx1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33484580654604407"/>
          <c:y val="2.3925555727548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'My Test Sheet'!$C$40</c:f>
              <c:strCache>
                <c:ptCount val="1"/>
                <c:pt idx="0">
                  <c:v> Amount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9C-4475-A309-353BDB07E79C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9C-4475-A309-353BDB07E7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'My Test Sheet'!$B$41:$B$42</c:f>
              <c:strCache>
                <c:ptCount val="2"/>
                <c:pt idx="0">
                  <c:v>Income</c:v>
                </c:pt>
                <c:pt idx="1">
                  <c:v>Outgoing</c:v>
                </c:pt>
              </c:strCache>
            </c:strRef>
          </c:cat>
          <c:val>
            <c:numRef>
              <c:f>'My Test Sheet'!$C$41:$C$42</c:f>
              <c:numCache>
                <c:formatCode>_("$"* #,##0_);_("$"* \(#,##0\);_("$"* "-"??_);_(@_)</c:formatCode>
                <c:ptCount val="2"/>
                <c:pt idx="0">
                  <c:v>9100</c:v>
                </c:pt>
                <c:pt idx="1">
                  <c:v>4308.333333333333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9C-4475-A309-353BDB07E7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1139088"/>
        <c:axId val="2051126608"/>
      </c:barChart>
      <c:catAx>
        <c:axId val="205113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126608"/>
        <c:crosses val="autoZero"/>
        <c:auto val="1"/>
        <c:lblAlgn val="ctr"/>
        <c:lblOffset val="100"/>
        <c:noMultiLvlLbl val="0"/>
      </c:catAx>
      <c:valAx>
        <c:axId val="2051126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13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 Monthly Expenses Split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'Test Sheet'!$C$29</c:f>
              <c:strCache>
                <c:ptCount val="1"/>
                <c:pt idx="0">
                  <c:v> Amount 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EA-DC44-80EC-B1D1405D0A2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EA-DC44-80EC-B1D1405D0A2A}"/>
              </c:ext>
            </c:extLst>
          </c:dPt>
          <c:dPt>
            <c:idx val="2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EA-DC44-80EC-B1D1405D0A2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EA-DC44-80EC-B1D1405D0A2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EA-DC44-80EC-B1D1405D0A2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DEA-DC44-80EC-B1D1405D0A2A}"/>
              </c:ext>
            </c:extLst>
          </c:dPt>
          <c:dPt>
            <c:idx val="6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DEA-DC44-80EC-B1D1405D0A2A}"/>
              </c:ext>
            </c:extLst>
          </c:dPt>
          <c:dPt>
            <c:idx val="7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DEA-DC44-80EC-B1D1405D0A2A}"/>
              </c:ext>
            </c:extLst>
          </c:dPt>
          <c:dLbls>
            <c:dLbl>
              <c:idx val="3"/>
              <c:layout>
                <c:manualLayout>
                  <c:x val="-3.4123216381830808E-2"/>
                  <c:y val="0.15634741133447708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EA-DC44-80EC-B1D1405D0A2A}"/>
                </c:ext>
              </c:extLst>
            </c:dLbl>
            <c:dLbl>
              <c:idx val="4"/>
              <c:layout>
                <c:manualLayout>
                  <c:x val="-0.14075826757505178"/>
                  <c:y val="6.4142527726964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EA-DC44-80EC-B1D1405D0A2A}"/>
                </c:ext>
              </c:extLst>
            </c:dLbl>
            <c:dLbl>
              <c:idx val="5"/>
              <c:layout>
                <c:manualLayout>
                  <c:x val="-0.11090045324094988"/>
                  <c:y val="0.18841867519795941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EA-DC44-80EC-B1D1405D0A2A}"/>
                </c:ext>
              </c:extLst>
            </c:dLbl>
            <c:dLbl>
              <c:idx val="6"/>
              <c:layout>
                <c:manualLayout>
                  <c:x val="-0.14289096859891617"/>
                  <c:y val="8.017815965870546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DEA-DC44-80EC-B1D1405D0A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'Test Sheet'!$B$30:$B$37</c:f>
              <c:strCache>
                <c:ptCount val="8"/>
                <c:pt idx="0">
                  <c:v>Housing</c:v>
                </c:pt>
                <c:pt idx="1">
                  <c:v>Living Expenses</c:v>
                </c:pt>
                <c:pt idx="2">
                  <c:v>Luxuries</c:v>
                </c:pt>
                <c:pt idx="3">
                  <c:v>Travel</c:v>
                </c:pt>
                <c:pt idx="4">
                  <c:v>Gifts</c:v>
                </c:pt>
                <c:pt idx="5">
                  <c:v>Insurance</c:v>
                </c:pt>
                <c:pt idx="6">
                  <c:v>Debt Repayment</c:v>
                </c:pt>
                <c:pt idx="7">
                  <c:v>Savings</c:v>
                </c:pt>
              </c:strCache>
            </c:strRef>
          </c:cat>
          <c:val>
            <c:numRef>
              <c:f>'Test Sheet'!$C$30:$C$37</c:f>
              <c:numCache>
                <c:formatCode>_("$"* #,##0_);_("$"* \(#,##0\);_("$"* "-"??_);_(@_)</c:formatCode>
                <c:ptCount val="8"/>
                <c:pt idx="0">
                  <c:v>2431</c:v>
                </c:pt>
                <c:pt idx="1">
                  <c:v>828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325</c:v>
                </c:pt>
                <c:pt idx="6">
                  <c:v>0</c:v>
                </c:pt>
                <c:pt idx="7">
                  <c:v>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DEA-DC44-80EC-B1D1405D0A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 Income</a:t>
            </a:r>
            <a:r>
              <a:rPr lang="en-US" b="1" baseline="0">
                <a:solidFill>
                  <a:schemeClr val="tx1"/>
                </a:solidFill>
              </a:rPr>
              <a:t> vs Outgoing</a:t>
            </a:r>
            <a:r>
              <a:rPr lang="en-US" b="1">
                <a:solidFill>
                  <a:schemeClr val="tx1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33484580654604407"/>
          <c:y val="2.3925555727548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Sheet'!$C$40</c:f>
              <c:strCache>
                <c:ptCount val="1"/>
                <c:pt idx="0">
                  <c:v> Amount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D3-9143-B8B7-B54B483DAFE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D3-9143-B8B7-B54B483DAF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'Test Sheet'!$B$41:$B$42</c:f>
              <c:strCache>
                <c:ptCount val="2"/>
                <c:pt idx="0">
                  <c:v>Income</c:v>
                </c:pt>
                <c:pt idx="1">
                  <c:v>Outgoing</c:v>
                </c:pt>
              </c:strCache>
            </c:strRef>
          </c:cat>
          <c:val>
            <c:numRef>
              <c:f>'Test Sheet'!$C$41:$C$42</c:f>
              <c:numCache>
                <c:formatCode>_("$"* #,##0_);_("$"* \(#,##0\);_("$"* "-"??_);_(@_)</c:formatCode>
                <c:ptCount val="2"/>
                <c:pt idx="0">
                  <c:v>6200</c:v>
                </c:pt>
                <c:pt idx="1">
                  <c:v>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D3-9143-B8B7-B54B483DAF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1139088"/>
        <c:axId val="2051126608"/>
      </c:barChart>
      <c:catAx>
        <c:axId val="205113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126608"/>
        <c:crosses val="autoZero"/>
        <c:auto val="1"/>
        <c:lblAlgn val="ctr"/>
        <c:lblOffset val="100"/>
        <c:noMultiLvlLbl val="0"/>
      </c:catAx>
      <c:valAx>
        <c:axId val="2051126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13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488949</xdr:colOff>
      <xdr:row>0</xdr:row>
      <xdr:rowOff>-11560528</xdr:rowOff>
    </xdr:from>
    <xdr:to>
      <xdr:col>17</xdr:col>
      <xdr:colOff>231069</xdr:colOff>
      <xdr:row>0</xdr:row>
      <xdr:rowOff>-8193264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AA0E69-19C6-E489-BCB4-454BA985F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694266</xdr:colOff>
      <xdr:row>27</xdr:row>
      <xdr:rowOff>66673</xdr:rowOff>
    </xdr:from>
    <xdr:to>
      <xdr:col>22</xdr:col>
      <xdr:colOff>214489</xdr:colOff>
      <xdr:row>44</xdr:row>
      <xdr:rowOff>69496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B1E240-2C11-0C72-843A-32C2D63E3F78}"/>
            </a:ext>
            <a:ext uri="{147F2762-F138-4A5C-976F-8EAC2B608ADB}">
              <a16:predDERef xmlns:a16="http://schemas.microsoft.com/office/drawing/2014/main" pred="{21AA0E69-19C6-E489-BCB4-454BA985F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317499</xdr:colOff>
      <xdr:row>27</xdr:row>
      <xdr:rowOff>155222</xdr:rowOff>
    </xdr:from>
    <xdr:to>
      <xdr:col>13</xdr:col>
      <xdr:colOff>564444</xdr:colOff>
      <xdr:row>44</xdr:row>
      <xdr:rowOff>141111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212BB6-C30B-4AA5-B5E1-82ECB97DB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656166</xdr:colOff>
      <xdr:row>27</xdr:row>
      <xdr:rowOff>152398</xdr:rowOff>
    </xdr:from>
    <xdr:to>
      <xdr:col>22</xdr:col>
      <xdr:colOff>176389</xdr:colOff>
      <xdr:row>44</xdr:row>
      <xdr:rowOff>155221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F0A40C-1B27-4C73-8DAF-0EE608977870}"/>
            </a:ext>
            <a:ext uri="{147F2762-F138-4A5C-976F-8EAC2B608ADB}">
              <a16:predDERef xmlns:a16="http://schemas.microsoft.com/office/drawing/2014/main" pred="{F9212BB6-C30B-4AA5-B5E1-82ECB97DB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231774</xdr:colOff>
      <xdr:row>27</xdr:row>
      <xdr:rowOff>117122</xdr:rowOff>
    </xdr:from>
    <xdr:to>
      <xdr:col>13</xdr:col>
      <xdr:colOff>307269</xdr:colOff>
      <xdr:row>44</xdr:row>
      <xdr:rowOff>103011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BA9755-FBA1-6C42-A8CD-E00EAFDA0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656166</xdr:colOff>
      <xdr:row>27</xdr:row>
      <xdr:rowOff>152398</xdr:rowOff>
    </xdr:from>
    <xdr:to>
      <xdr:col>22</xdr:col>
      <xdr:colOff>176389</xdr:colOff>
      <xdr:row>44</xdr:row>
      <xdr:rowOff>155221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78D52D-2CB6-3846-AA6C-EE01E2BFB9E6}"/>
            </a:ext>
            <a:ext uri="{147F2762-F138-4A5C-976F-8EAC2B608ADB}">
              <a16:predDERef xmlns:a16="http://schemas.microsoft.com/office/drawing/2014/main" pred="{8BBA9755-FBA1-6C42-A8CD-E00EAFDA0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tephen Courson" id="{25B96D94-F400-DB4E-BE82-FD90243F3420}" userId="74683893d512c115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D7BF8D-99D4-43A4-A6F0-E960E5DEDD04}" name="Table1" displayName="Table1" ref="E4:F26" totalsRowShown="0">
  <autoFilter ref="E4:F26" xr:uid="{1ED7BF8D-99D4-43A4-A6F0-E960E5DEDD04}"/>
  <tableColumns count="2">
    <tableColumn id="1" xr3:uid="{0B7E822B-92EC-4380-A569-EA83BB57C4AE}" name="Item"/>
    <tableColumn id="2" xr3:uid="{B2D4AA78-A817-4C09-843E-9CF22126E592}" name="Cost" dataDxfId="55" dataCellStyle="Currency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565D10F-537C-417E-AE05-882C571B3EE3}" name="Table11022" displayName="Table11022" ref="E4:F26" totalsRowShown="0">
  <autoFilter ref="E4:F26" xr:uid="{1ED7BF8D-99D4-43A4-A6F0-E960E5DEDD04}"/>
  <tableColumns count="2">
    <tableColumn id="1" xr3:uid="{4881ED53-CF8D-4B3C-9DEA-E5105A0A3F28}" name="Item"/>
    <tableColumn id="2" xr3:uid="{805115F9-0C93-4A2C-BEA0-4FA8670873EA}" name="Cost" dataDxfId="40" dataCellStyle="Currency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15D0574-D628-4402-BFE3-788B3CA5149D}" name="Table21123" displayName="Table21123" ref="B4:C26" totalsRowShown="0">
  <autoFilter ref="B4:C26" xr:uid="{B7683A57-5DA7-4DEE-970A-261235EBCF5E}"/>
  <tableColumns count="2">
    <tableColumn id="1" xr3:uid="{F2ECC5CF-BBC6-4862-86D3-AAC0FCBBAD32}" name="Item"/>
    <tableColumn id="2" xr3:uid="{02DCFC4A-BFCB-4443-A3FC-D17A6C45F191}" name="Cost" dataDxfId="39" dataCellStyle="Currency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55FD613-B8B5-4920-B62E-83984BDDA831}" name="Table31224" displayName="Table31224" ref="H4:I26" totalsRowShown="0" tableBorderDxfId="38">
  <autoFilter ref="H4:I26" xr:uid="{4BE12FEA-4B1F-4380-AC7C-C7408E051CD4}"/>
  <tableColumns count="2">
    <tableColumn id="1" xr3:uid="{F78AB24C-F44E-4044-83EE-7FD9956BCC8A}" name="Item"/>
    <tableColumn id="2" xr3:uid="{DC6A69FF-1A74-4FDB-8E1D-FD4161B19349}" name="Cost" dataCellStyle="Currency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560F9C9-F0D8-4EBB-A08C-677B8DF59EBA}" name="Table41325" displayName="Table41325" ref="K4:L25" totalsRowShown="0" tableBorderDxfId="37">
  <autoFilter ref="K4:L25" xr:uid="{13CECB51-CC27-405C-9EE7-867DB8E161EE}"/>
  <tableColumns count="2">
    <tableColumn id="1" xr3:uid="{025FEA29-6F4A-4016-8D34-45FBFDC2F1FB}" name="Item"/>
    <tableColumn id="2" xr3:uid="{445A98AF-9239-42D2-9A28-846B65D99154}" name="Cost" dataDxfId="36" dataCellStyle="Currency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D47C44E-1077-4308-A3E1-4A66E4B242F6}" name="Table51426" displayName="Table51426" ref="N4:O25" totalsRowShown="0" tableBorderDxfId="35">
  <autoFilter ref="N4:O25" xr:uid="{398522EF-3D38-4CCA-BE1B-3DED1EF93395}"/>
  <tableColumns count="2">
    <tableColumn id="1" xr3:uid="{E2DDFE14-AFFB-4FC5-B460-73F9AAEE76F9}" name="Item"/>
    <tableColumn id="2" xr3:uid="{05AD3557-8164-493D-8A09-172D1B090220}" name="Cost" dataDxfId="34" dataCellStyle="Currency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A4CC625-A065-4B67-ABC6-4844446EB047}" name="Table61527" displayName="Table61527" ref="Q4:R25" totalsRowShown="0" tableBorderDxfId="33">
  <autoFilter ref="Q4:R25" xr:uid="{A9CBC4C0-5784-49CE-8A43-A5EE73E03803}"/>
  <tableColumns count="2">
    <tableColumn id="1" xr3:uid="{8B36CA10-14D9-4E13-B825-C54F274F1119}" name="Item"/>
    <tableColumn id="2" xr3:uid="{78DF84D4-D205-4FEC-9713-2343F7119089}" name="Cost" dataDxfId="32" dataCellStyle="Currency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DED138C-50EC-49DD-8703-B1BDC0F89358}" name="Table71628" displayName="Table71628" ref="T4:U26" totalsRowShown="0" tableBorderDxfId="31">
  <autoFilter ref="T4:U26" xr:uid="{C241F328-DFCB-40EB-AE29-85D3EC888AB9}"/>
  <tableColumns count="2">
    <tableColumn id="1" xr3:uid="{0F16A998-5394-4139-A1D4-DB857716B0BE}" name="Item"/>
    <tableColumn id="2" xr3:uid="{3199CC3F-A929-4501-84B9-BD8C57AAED46}" name="Cost" dataDxfId="30" dataCellStyle="Currency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E30A892-0656-4098-AF25-146DEB19B79C}" name="Table81729" displayName="Table81729" ref="W4:X26" totalsRowShown="0" tableBorderDxfId="29">
  <autoFilter ref="W4:X26" xr:uid="{2016EF58-C379-482B-B262-BFA6B5B939BB}"/>
  <tableColumns count="2">
    <tableColumn id="1" xr3:uid="{4F5EE591-4FFC-4465-9E11-4201DFE3CF7B}" name="Item"/>
    <tableColumn id="2" xr3:uid="{82B1665D-2031-4319-8402-0BA68EC1CA27}" name="Cost" dataDxfId="28" dataCellStyle="Currency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663DC9F-9EF4-4485-91F5-E19F64E75570}" name="Table81718191830" displayName="Table81718191830" ref="Z4:AA26" totalsRowShown="0" tableBorderDxfId="27">
  <autoFilter ref="Z4:AA26" xr:uid="{950D73DC-2FFB-4E42-8CCA-2B0219DED332}"/>
  <tableColumns count="2">
    <tableColumn id="1" xr3:uid="{EA5A54E8-7AE0-40D9-91AB-8D06DC7863CD}" name="Item"/>
    <tableColumn id="2" xr3:uid="{FC34B0DF-B6C1-4759-A713-8C834074EDC5}" name="Cost" dataDxfId="26" dataCellStyle="Currency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C36D504-6FF7-924E-BF7E-1D22FD3A5E03}" name="Table110" displayName="Table110" ref="E4:F26" totalsRowShown="0">
  <autoFilter ref="E4:F26" xr:uid="{1ED7BF8D-99D4-43A4-A6F0-E960E5DEDD04}"/>
  <tableColumns count="2">
    <tableColumn id="1" xr3:uid="{5E0857D8-E9F5-464C-AE1A-06E7B395CE17}" name="Item"/>
    <tableColumn id="2" xr3:uid="{C4BEB5E0-5832-9C45-BDF5-3609F7321677}" name="Cost" dataDxfId="25" dataCellStyle="Currency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683A57-5DA7-4DEE-970A-261235EBCF5E}" name="Table2" displayName="Table2" ref="B4:C26" totalsRowShown="0">
  <autoFilter ref="B4:C26" xr:uid="{B7683A57-5DA7-4DEE-970A-261235EBCF5E}"/>
  <tableColumns count="2">
    <tableColumn id="1" xr3:uid="{49993B72-D5A6-4A42-944F-B02C3F9BA9C6}" name="Item"/>
    <tableColumn id="2" xr3:uid="{FF143FDB-DD6D-4098-82FE-820544A77213}" name="Cost" dataDxfId="54" dataCellStyle="Currency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6C54327-DF13-9B47-975A-D4B78B86D02F}" name="Table211" displayName="Table211" ref="B4:C26" totalsRowShown="0">
  <autoFilter ref="B4:C26" xr:uid="{B7683A57-5DA7-4DEE-970A-261235EBCF5E}"/>
  <tableColumns count="2">
    <tableColumn id="1" xr3:uid="{FA3633D7-FBDA-4C48-A24B-89F78D14ADDB}" name="Item"/>
    <tableColumn id="2" xr3:uid="{18D0175A-623A-3A45-AC43-3D8C2D7EC63F}" name="Cost" dataDxfId="24" dataCellStyle="Currency"/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9B91BD3-C7FD-8343-9736-657248744240}" name="Table312" displayName="Table312" ref="H4:I26" totalsRowShown="0" tableBorderDxfId="23">
  <autoFilter ref="H4:I26" xr:uid="{4BE12FEA-4B1F-4380-AC7C-C7408E051CD4}"/>
  <tableColumns count="2">
    <tableColumn id="1" xr3:uid="{32375450-9010-D549-8B7E-3D32C443AE50}" name="Item"/>
    <tableColumn id="2" xr3:uid="{D1FD1E79-2DA8-524B-ABFA-2B453712CB82}" name="Cost" dataCellStyle="Currency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971F325-C8ED-9D41-8C8A-9791808629FE}" name="Table413" displayName="Table413" ref="K4:L25" totalsRowShown="0" tableBorderDxfId="22">
  <autoFilter ref="K4:L25" xr:uid="{13CECB51-CC27-405C-9EE7-867DB8E161EE}"/>
  <tableColumns count="2">
    <tableColumn id="1" xr3:uid="{3ADAA374-C308-D146-B444-546E99DBCD8A}" name="Item"/>
    <tableColumn id="2" xr3:uid="{FCEEEB3E-9A57-E645-B86D-4521F9C8006D}" name="Cost" dataDxfId="21" dataCellStyle="Currency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EAF675E-6384-FB42-8732-9F9332BEEC29}" name="Table514" displayName="Table514" ref="N4:O25" totalsRowShown="0" tableBorderDxfId="20">
  <autoFilter ref="N4:O25" xr:uid="{398522EF-3D38-4CCA-BE1B-3DED1EF93395}"/>
  <tableColumns count="2">
    <tableColumn id="1" xr3:uid="{A02CA294-B870-0941-A2E2-2C6B5D2268D7}" name="Item"/>
    <tableColumn id="2" xr3:uid="{BA08DC93-3AC3-2B41-A65F-5255B563731C}" name="Cost" dataDxfId="19" dataCellStyle="Currency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DAE0AB0-AA2C-944D-85C8-035B744DEF24}" name="Table615" displayName="Table615" ref="Q4:R25" totalsRowShown="0" tableBorderDxfId="18">
  <autoFilter ref="Q4:R25" xr:uid="{A9CBC4C0-5784-49CE-8A43-A5EE73E03803}"/>
  <tableColumns count="2">
    <tableColumn id="1" xr3:uid="{487938AD-BB31-7C4D-A656-F35530E2A113}" name="Item"/>
    <tableColumn id="2" xr3:uid="{42A2BFE5-E2A7-7D43-9683-EF3D0ED6F86D}" name="Cost" dataDxfId="17" dataCellStyle="Currency"/>
  </tableColumns>
  <tableStyleInfo name="TableStyleMedium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2386B8D-FF5D-F348-918D-321D0E0D2157}" name="Table716" displayName="Table716" ref="T4:U26" totalsRowShown="0" tableBorderDxfId="16">
  <autoFilter ref="T4:U26" xr:uid="{C241F328-DFCB-40EB-AE29-85D3EC888AB9}"/>
  <tableColumns count="2">
    <tableColumn id="1" xr3:uid="{02A63E0F-72E9-2743-ABBA-098AC2C95FAA}" name="Item"/>
    <tableColumn id="2" xr3:uid="{F49FD1C4-2E56-DD4F-A799-74201BDA0219}" name="Cost" dataDxfId="15" dataCellStyle="Currency"/>
  </tableColumns>
  <tableStyleInfo name="TableStyleMedium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298F86D-EB84-AF4F-8725-8F201C98A251}" name="Table817" displayName="Table817" ref="W4:X26" totalsRowShown="0" tableBorderDxfId="14">
  <autoFilter ref="W4:X26" xr:uid="{2016EF58-C379-482B-B262-BFA6B5B939BB}"/>
  <tableColumns count="2">
    <tableColumn id="1" xr3:uid="{478581CB-A381-1945-989B-D42130B7B730}" name="Item"/>
    <tableColumn id="2" xr3:uid="{78684BEB-1233-A742-A4F3-D310CB29CFBD}" name="Cost" dataDxfId="13" dataCellStyle="Currency"/>
  </tableColumns>
  <tableStyleInfo name="TableStyleMedium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601F8A2-856D-B447-9D33-E491559D79C4}" name="Table817181918" displayName="Table817181918" ref="Z4:AA26" totalsRowShown="0" tableBorderDxfId="12">
  <autoFilter ref="Z4:AA26" xr:uid="{950D73DC-2FFB-4E42-8CCA-2B0219DED332}"/>
  <tableColumns count="2">
    <tableColumn id="1" xr3:uid="{184E033D-5B82-C545-B842-2C6A2197D6CD}" name="Item"/>
    <tableColumn id="2" xr3:uid="{53C6027F-E458-5145-9668-13F0FEA9A0EC}" name="Cost" dataDxfId="11" dataCellStyle="Currency"/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21EA296-3083-EA47-85C8-AEDE3ADF6A6B}" name="List" displayName="List" ref="B3:E21" totalsRowShown="0" dataDxfId="10">
  <tableColumns count="4">
    <tableColumn id="1" xr3:uid="{E9C26870-CCCC-DB4C-9D31-0386D3C24D00}" name="MONTHLY EXPENSE" dataDxfId="9" dataCellStyle="Date"/>
    <tableColumn id="2" xr3:uid="{58BA3357-ADE8-B94B-8FFD-C5986767D53A}" name="MONTHLY PAYMENT" dataDxfId="8"/>
    <tableColumn id="3" xr3:uid="{9C161E0F-4972-1E4E-842C-1D3387F0699E}" name="FINAL PAYOFF" dataDxfId="7"/>
    <tableColumn id="4" xr3:uid="{DC8B3610-526B-934A-A097-DE95D95ACFB9}" name="INTEREST RATE" dataDxfId="6"/>
  </tableColumns>
  <tableStyleInfo name="Tasks" showFirstColumn="1" showLastColumn="0" showRowStripes="1" showColumnStripes="0"/>
  <extLst>
    <ext xmlns:x14="http://schemas.microsoft.com/office/spreadsheetml/2009/9/main" uri="{504A1905-F514-4f6f-8877-14C23A59335A}">
      <x14:table altTextSummary="Enter date, item and notes for a list of tasks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20EAC42-61DB-4448-B6BD-52D96316C7DA}" name="List2" displayName="List2" ref="J3:L21" totalsRowShown="0" dataDxfId="5">
  <tableColumns count="3">
    <tableColumn id="1" xr3:uid="{3F2D7F24-6D56-9746-A9CD-B4E555944E3F}" name="ASSET" dataDxfId="4" dataCellStyle="Date"/>
    <tableColumn id="2" xr3:uid="{77A08F5C-9B3B-5A40-B486-3508C8CEA091}" name="VALUE" dataDxfId="3"/>
    <tableColumn id="3" xr3:uid="{1254C775-ABD3-EA4E-A696-6C00E0C2FCA2}" name="NOTES" dataDxfId="2"/>
  </tableColumns>
  <tableStyleInfo name="Tasks" showFirstColumn="1" showLastColumn="0" showRowStripes="1" showColumnStripes="0"/>
  <extLst>
    <ext xmlns:x14="http://schemas.microsoft.com/office/spreadsheetml/2009/9/main" uri="{504A1905-F514-4f6f-8877-14C23A59335A}">
      <x14:table altTextSummary="Enter date, item and notes for a list of task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BE12FEA-4B1F-4380-AC7C-C7408E051CD4}" name="Table3" displayName="Table3" ref="H4:I27" totalsRowShown="0" tableBorderDxfId="53">
  <autoFilter ref="H4:I27" xr:uid="{4BE12FEA-4B1F-4380-AC7C-C7408E051CD4}"/>
  <tableColumns count="2">
    <tableColumn id="1" xr3:uid="{37F5C9EF-4AD3-4ABA-8F4D-A249D38C294A}" name="Item"/>
    <tableColumn id="2" xr3:uid="{F8AE33EB-D3C6-48A6-AA8A-C0AB5E86D7DF}" name="Cost" dataCellStyle="Currency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3CECB51-CC27-405C-9EE7-867DB8E161EE}" name="Table4" displayName="Table4" ref="K4:L25" totalsRowShown="0" tableBorderDxfId="52">
  <autoFilter ref="K4:L25" xr:uid="{13CECB51-CC27-405C-9EE7-867DB8E161EE}"/>
  <tableColumns count="2">
    <tableColumn id="1" xr3:uid="{CC8370A1-C299-4CAA-88BB-D0E9A9739A65}" name="Item"/>
    <tableColumn id="2" xr3:uid="{413B21C7-97EB-4468-8700-AB307C05CBBC}" name="Cost" dataDxfId="51" dataCellStyle="Currency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98522EF-3D38-4CCA-BE1B-3DED1EF93395}" name="Table5" displayName="Table5" ref="N4:O25" totalsRowShown="0" tableBorderDxfId="50">
  <autoFilter ref="N4:O25" xr:uid="{398522EF-3D38-4CCA-BE1B-3DED1EF93395}"/>
  <tableColumns count="2">
    <tableColumn id="1" xr3:uid="{C4A42520-6EFD-4DF3-9938-3475FF74B1FB}" name="Item"/>
    <tableColumn id="2" xr3:uid="{C5BF0558-BA3C-4D97-B8FE-1EB6EEB35C5D}" name="Cost" dataDxfId="49" dataCellStyle="Currency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9CBC4C0-5784-49CE-8A43-A5EE73E03803}" name="Table6" displayName="Table6" ref="Q4:R25" totalsRowShown="0" tableBorderDxfId="48">
  <autoFilter ref="Q4:R25" xr:uid="{A9CBC4C0-5784-49CE-8A43-A5EE73E03803}"/>
  <tableColumns count="2">
    <tableColumn id="1" xr3:uid="{D1AE1548-2CFC-43F2-93E9-5C4A6E292544}" name="Item"/>
    <tableColumn id="2" xr3:uid="{4E9CD674-2151-400F-BDA3-2CC2601B0674}" name="Cost" dataDxfId="47" dataCellStyle="Currency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241F328-DFCB-40EB-AE29-85D3EC888AB9}" name="Table7" displayName="Table7" ref="T4:U26" totalsRowShown="0" tableBorderDxfId="46">
  <autoFilter ref="T4:U26" xr:uid="{C241F328-DFCB-40EB-AE29-85D3EC888AB9}"/>
  <tableColumns count="2">
    <tableColumn id="1" xr3:uid="{ACDA02C1-7764-400D-A97D-0054F44E15BA}" name="Item"/>
    <tableColumn id="2" xr3:uid="{238BE1CC-5147-4678-A787-0927963BE8E6}" name="Cost" dataDxfId="45" dataCellStyle="Currency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016EF58-C379-482B-B262-BFA6B5B939BB}" name="Table8" displayName="Table8" ref="W4:X26" totalsRowShown="0" tableBorderDxfId="44">
  <autoFilter ref="W4:X26" xr:uid="{2016EF58-C379-482B-B262-BFA6B5B939BB}"/>
  <tableColumns count="2">
    <tableColumn id="1" xr3:uid="{F2A4A29F-27B3-4060-9107-C7A20E336A94}" name="Item"/>
    <tableColumn id="2" xr3:uid="{0E440BA4-7283-4551-A432-AA4B171499B6}" name="Cost" dataDxfId="43" dataCellStyle="Currency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50D73DC-2FFB-4E42-8CCA-2B0219DED332}" name="Table8171819" displayName="Table8171819" ref="Z4:AA26" totalsRowShown="0" tableBorderDxfId="42">
  <autoFilter ref="Z4:AA26" xr:uid="{950D73DC-2FFB-4E42-8CCA-2B0219DED332}"/>
  <tableColumns count="2">
    <tableColumn id="1" xr3:uid="{988F8367-2F8F-F34B-945B-7A28AE72D16C}" name="Item"/>
    <tableColumn id="2" xr3:uid="{6D2F3D2D-AC16-F442-8F97-672AD090D09A}" name="Cost" dataDxfId="41" dataCellStyle="Currenc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1" dT="2022-12-12T16:33:13.70" personId="{25B96D94-F400-DB4E-BE82-FD90243F3420}" id="{69A11C28-EC71-BA41-A5C5-5BA0C26CF437}">
    <text>Income #1
Income #2
Side hustle
Dividends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1" dT="2022-12-12T16:33:13.70" personId="{25B96D94-F400-DB4E-BE82-FD90243F3420}" id="{EE176359-60CA-4E47-89D6-821B6DC2E320}">
    <text>Income #1
Income #2
Side hustle
Dividends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41" dT="2022-12-12T16:33:13.70" personId="{25B96D94-F400-DB4E-BE82-FD90243F3420}" id="{D556A6DF-9A18-9442-B3E0-1F61AA9BA92B}">
    <text>Income #1
Income #2
Side hustle
Dividends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12" Type="http://schemas.openxmlformats.org/officeDocument/2006/relationships/table" Target="../tables/table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5" Type="http://schemas.openxmlformats.org/officeDocument/2006/relationships/table" Target="../tables/table2.xml"/><Relationship Id="rId10" Type="http://schemas.openxmlformats.org/officeDocument/2006/relationships/table" Target="../tables/table7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Relationship Id="rId1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13" Type="http://schemas.microsoft.com/office/2017/10/relationships/threadedComment" Target="../threadedComments/threadedComment2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1A56E-C385-4209-A754-39A24E888259}">
  <dimension ref="B1:AA45"/>
  <sheetViews>
    <sheetView showGridLines="0" tabSelected="1" zoomScale="117" zoomScaleNormal="117" workbookViewId="0">
      <pane ySplit="4" topLeftCell="A5" activePane="bottomLeft" state="frozen"/>
      <selection pane="bottomLeft" activeCell="AA5" sqref="AA5:AA9"/>
    </sheetView>
  </sheetViews>
  <sheetFormatPr defaultColWidth="11.85546875" defaultRowHeight="15" x14ac:dyDescent="0.25"/>
  <cols>
    <col min="1" max="1" width="6.28515625" customWidth="1"/>
    <col min="2" max="2" width="18.85546875" bestFit="1" customWidth="1"/>
    <col min="3" max="3" width="11.85546875" style="1"/>
    <col min="5" max="5" width="19.140625" bestFit="1" customWidth="1"/>
    <col min="6" max="6" width="9.5703125" style="1" customWidth="1"/>
    <col min="8" max="8" width="15.28515625" bestFit="1" customWidth="1"/>
    <col min="9" max="9" width="8" style="1" bestFit="1" customWidth="1"/>
    <col min="11" max="11" width="22" bestFit="1" customWidth="1"/>
    <col min="12" max="12" width="8" style="1" bestFit="1" customWidth="1"/>
    <col min="14" max="14" width="15.28515625" bestFit="1" customWidth="1"/>
    <col min="15" max="15" width="8" style="1" bestFit="1" customWidth="1"/>
    <col min="17" max="17" width="13" bestFit="1" customWidth="1"/>
    <col min="18" max="18" width="8" style="1" bestFit="1" customWidth="1"/>
    <col min="20" max="20" width="20.140625" bestFit="1" customWidth="1"/>
    <col min="21" max="21" width="8.85546875" style="1" bestFit="1" customWidth="1"/>
    <col min="23" max="23" width="18.42578125" bestFit="1" customWidth="1"/>
    <col min="24" max="24" width="8" style="1" bestFit="1" customWidth="1"/>
    <col min="26" max="26" width="11.42578125" bestFit="1" customWidth="1"/>
    <col min="27" max="27" width="10" bestFit="1" customWidth="1"/>
  </cols>
  <sheetData>
    <row r="1" spans="2:27" x14ac:dyDescent="0.25">
      <c r="B1" s="50" t="s">
        <v>0</v>
      </c>
      <c r="C1" s="50"/>
    </row>
    <row r="2" spans="2:27" x14ac:dyDescent="0.25">
      <c r="B2" s="50"/>
      <c r="C2" s="50"/>
    </row>
    <row r="3" spans="2:27" s="2" customFormat="1" x14ac:dyDescent="0.25">
      <c r="B3" s="49" t="s">
        <v>1</v>
      </c>
      <c r="C3" s="49"/>
      <c r="E3" s="49" t="s">
        <v>2</v>
      </c>
      <c r="F3" s="49"/>
      <c r="H3" s="49" t="s">
        <v>3</v>
      </c>
      <c r="I3" s="49"/>
      <c r="K3" s="49" t="s">
        <v>4</v>
      </c>
      <c r="L3" s="49"/>
      <c r="N3" s="49" t="s">
        <v>5</v>
      </c>
      <c r="O3" s="49"/>
      <c r="Q3" s="49" t="s">
        <v>6</v>
      </c>
      <c r="R3" s="49"/>
      <c r="T3" s="49" t="s">
        <v>7</v>
      </c>
      <c r="U3" s="49"/>
      <c r="W3" s="49" t="s">
        <v>8</v>
      </c>
      <c r="X3" s="49"/>
      <c r="Z3" s="48" t="s">
        <v>9</v>
      </c>
      <c r="AA3" s="48"/>
    </row>
    <row r="4" spans="2:27" x14ac:dyDescent="0.25">
      <c r="B4" t="s">
        <v>10</v>
      </c>
      <c r="C4" s="1" t="s">
        <v>11</v>
      </c>
      <c r="E4" t="s">
        <v>10</v>
      </c>
      <c r="F4" s="1" t="s">
        <v>11</v>
      </c>
      <c r="H4" t="s">
        <v>10</v>
      </c>
      <c r="I4" s="1" t="s">
        <v>11</v>
      </c>
      <c r="K4" t="s">
        <v>10</v>
      </c>
      <c r="L4" s="1" t="s">
        <v>11</v>
      </c>
      <c r="N4" t="s">
        <v>10</v>
      </c>
      <c r="O4" s="1" t="s">
        <v>11</v>
      </c>
      <c r="Q4" t="s">
        <v>10</v>
      </c>
      <c r="R4" s="1" t="s">
        <v>11</v>
      </c>
      <c r="T4" t="s">
        <v>10</v>
      </c>
      <c r="U4" s="1" t="s">
        <v>11</v>
      </c>
      <c r="W4" t="s">
        <v>10</v>
      </c>
      <c r="X4" s="1" t="s">
        <v>11</v>
      </c>
      <c r="Z4" t="s">
        <v>10</v>
      </c>
      <c r="AA4" s="1" t="s">
        <v>11</v>
      </c>
    </row>
    <row r="5" spans="2:27" x14ac:dyDescent="0.25">
      <c r="B5" t="s">
        <v>12</v>
      </c>
      <c r="C5" s="16"/>
      <c r="E5" t="s">
        <v>13</v>
      </c>
      <c r="F5" s="16"/>
      <c r="H5" t="s">
        <v>14</v>
      </c>
      <c r="I5" s="16">
        <v>0</v>
      </c>
      <c r="L5" s="21"/>
      <c r="N5" t="s">
        <v>15</v>
      </c>
      <c r="O5" s="16">
        <v>0</v>
      </c>
      <c r="Q5" t="s">
        <v>16</v>
      </c>
      <c r="R5" s="16"/>
      <c r="T5" t="s">
        <v>17</v>
      </c>
      <c r="U5" s="16"/>
      <c r="W5" t="s">
        <v>18</v>
      </c>
      <c r="X5" s="16">
        <v>0</v>
      </c>
      <c r="Z5" t="s">
        <v>19</v>
      </c>
      <c r="AA5" s="16"/>
    </row>
    <row r="6" spans="2:27" x14ac:dyDescent="0.25">
      <c r="B6" t="s">
        <v>20</v>
      </c>
      <c r="C6" s="16"/>
      <c r="E6" t="s">
        <v>21</v>
      </c>
      <c r="F6" s="16"/>
      <c r="H6" t="s">
        <v>22</v>
      </c>
      <c r="I6" s="16"/>
      <c r="L6" s="21"/>
      <c r="N6" t="s">
        <v>23</v>
      </c>
      <c r="O6" s="16">
        <v>0</v>
      </c>
      <c r="Q6" t="s">
        <v>24</v>
      </c>
      <c r="R6" s="16"/>
      <c r="T6" t="s">
        <v>25</v>
      </c>
      <c r="U6" s="16">
        <v>0</v>
      </c>
      <c r="W6" t="s">
        <v>26</v>
      </c>
      <c r="X6" s="16">
        <v>0</v>
      </c>
      <c r="Z6" t="s">
        <v>27</v>
      </c>
      <c r="AA6" s="16"/>
    </row>
    <row r="7" spans="2:27" x14ac:dyDescent="0.25">
      <c r="B7" t="s">
        <v>28</v>
      </c>
      <c r="C7" s="16"/>
      <c r="E7" t="s">
        <v>29</v>
      </c>
      <c r="F7" s="16"/>
      <c r="H7" t="s">
        <v>30</v>
      </c>
      <c r="I7" s="16"/>
      <c r="L7" s="16"/>
      <c r="N7" t="s">
        <v>32</v>
      </c>
      <c r="O7" s="16">
        <v>0</v>
      </c>
      <c r="Q7" t="s">
        <v>33</v>
      </c>
      <c r="R7" s="16"/>
      <c r="T7" t="s">
        <v>34</v>
      </c>
      <c r="U7" s="16">
        <v>0</v>
      </c>
      <c r="W7" t="s">
        <v>35</v>
      </c>
      <c r="X7" s="16">
        <v>0</v>
      </c>
      <c r="Z7" t="s">
        <v>36</v>
      </c>
      <c r="AA7" s="16"/>
    </row>
    <row r="8" spans="2:27" x14ac:dyDescent="0.25">
      <c r="B8" t="s">
        <v>37</v>
      </c>
      <c r="C8" s="16"/>
      <c r="E8" t="s">
        <v>38</v>
      </c>
      <c r="F8" s="16"/>
      <c r="H8" t="s">
        <v>39</v>
      </c>
      <c r="I8" s="16"/>
      <c r="L8" s="16"/>
      <c r="O8" s="16"/>
      <c r="Q8" t="s">
        <v>41</v>
      </c>
      <c r="R8" s="16"/>
      <c r="T8" t="s">
        <v>42</v>
      </c>
      <c r="U8" s="16">
        <v>0</v>
      </c>
      <c r="W8" t="s">
        <v>43</v>
      </c>
      <c r="X8" s="16">
        <v>0</v>
      </c>
      <c r="Z8" t="s">
        <v>44</v>
      </c>
      <c r="AA8" s="16"/>
    </row>
    <row r="9" spans="2:27" x14ac:dyDescent="0.25">
      <c r="B9" t="s">
        <v>45</v>
      </c>
      <c r="C9" s="16"/>
      <c r="E9" t="s">
        <v>46</v>
      </c>
      <c r="F9" s="16"/>
      <c r="H9" t="s">
        <v>47</v>
      </c>
      <c r="I9" s="16"/>
      <c r="L9" s="16"/>
      <c r="O9" s="16"/>
      <c r="Q9" t="s">
        <v>49</v>
      </c>
      <c r="R9" s="16"/>
      <c r="T9" t="s">
        <v>50</v>
      </c>
      <c r="U9" s="16">
        <v>0</v>
      </c>
      <c r="X9" s="16"/>
      <c r="Z9" t="s">
        <v>51</v>
      </c>
      <c r="AA9" s="16"/>
    </row>
    <row r="10" spans="2:27" x14ac:dyDescent="0.25">
      <c r="C10" s="16"/>
      <c r="E10" t="s">
        <v>52</v>
      </c>
      <c r="F10" s="16"/>
      <c r="H10" t="s">
        <v>53</v>
      </c>
      <c r="I10" s="16">
        <v>0</v>
      </c>
      <c r="L10" s="16"/>
      <c r="O10" s="16"/>
      <c r="R10" s="16"/>
      <c r="T10" t="s">
        <v>55</v>
      </c>
      <c r="U10" s="16">
        <v>0</v>
      </c>
      <c r="X10" s="16"/>
      <c r="AA10" s="16">
        <f t="shared" ref="AA10:AA24" si="0">SUM(X10:Z10)</f>
        <v>0</v>
      </c>
    </row>
    <row r="11" spans="2:27" x14ac:dyDescent="0.25">
      <c r="C11" s="16"/>
      <c r="E11" t="s">
        <v>56</v>
      </c>
      <c r="F11" s="16"/>
      <c r="H11" t="s">
        <v>57</v>
      </c>
      <c r="I11" s="16">
        <v>0</v>
      </c>
      <c r="L11" s="16"/>
      <c r="O11" s="16"/>
      <c r="R11" s="16"/>
      <c r="U11" s="16"/>
      <c r="X11" s="16"/>
      <c r="AA11" s="16">
        <f t="shared" si="0"/>
        <v>0</v>
      </c>
    </row>
    <row r="12" spans="2:27" x14ac:dyDescent="0.25">
      <c r="C12" s="16"/>
      <c r="E12" t="s">
        <v>58</v>
      </c>
      <c r="F12" s="16"/>
      <c r="H12" t="s">
        <v>59</v>
      </c>
      <c r="I12" s="16">
        <v>0</v>
      </c>
      <c r="L12" s="16"/>
      <c r="O12" s="16"/>
      <c r="R12" s="16"/>
      <c r="U12" s="16"/>
      <c r="X12" s="16"/>
      <c r="AA12" s="16">
        <f t="shared" si="0"/>
        <v>0</v>
      </c>
    </row>
    <row r="13" spans="2:27" x14ac:dyDescent="0.25">
      <c r="C13" s="16"/>
      <c r="E13" t="s">
        <v>60</v>
      </c>
      <c r="F13" s="16"/>
      <c r="H13" t="s">
        <v>61</v>
      </c>
      <c r="I13" s="16">
        <v>0</v>
      </c>
      <c r="L13" s="16"/>
      <c r="O13" s="16"/>
      <c r="R13" s="16"/>
      <c r="U13" s="16"/>
      <c r="X13" s="16"/>
      <c r="AA13" s="16">
        <f t="shared" si="0"/>
        <v>0</v>
      </c>
    </row>
    <row r="14" spans="2:27" x14ac:dyDescent="0.25">
      <c r="C14" s="16"/>
      <c r="E14" t="s">
        <v>49</v>
      </c>
      <c r="F14" s="16"/>
      <c r="I14" s="16"/>
      <c r="L14" s="16"/>
      <c r="O14" s="16"/>
      <c r="R14" s="16"/>
      <c r="U14" s="16"/>
      <c r="X14" s="16"/>
      <c r="AA14" s="16">
        <f t="shared" si="0"/>
        <v>0</v>
      </c>
    </row>
    <row r="15" spans="2:27" x14ac:dyDescent="0.25">
      <c r="C15" s="16"/>
      <c r="E15" t="s">
        <v>62</v>
      </c>
      <c r="F15" s="16"/>
      <c r="I15" s="16"/>
      <c r="L15" s="16"/>
      <c r="O15" s="16"/>
      <c r="R15" s="16"/>
      <c r="U15" s="16"/>
      <c r="X15" s="16"/>
      <c r="AA15" s="16">
        <f t="shared" si="0"/>
        <v>0</v>
      </c>
    </row>
    <row r="16" spans="2:27" x14ac:dyDescent="0.25">
      <c r="C16" s="16"/>
      <c r="E16" t="s">
        <v>63</v>
      </c>
      <c r="F16" s="16"/>
      <c r="I16" s="16"/>
      <c r="L16" s="16"/>
      <c r="O16" s="16"/>
      <c r="R16" s="16"/>
      <c r="U16" s="16"/>
      <c r="X16" s="16"/>
      <c r="AA16" s="16">
        <f t="shared" si="0"/>
        <v>0</v>
      </c>
    </row>
    <row r="17" spans="2:27" x14ac:dyDescent="0.25">
      <c r="C17" s="16"/>
      <c r="E17" t="s">
        <v>64</v>
      </c>
      <c r="F17" s="16"/>
      <c r="I17" s="16"/>
      <c r="L17" s="16"/>
      <c r="O17" s="16"/>
      <c r="R17" s="16"/>
      <c r="U17" s="16"/>
      <c r="X17" s="16"/>
      <c r="AA17" s="16">
        <f t="shared" si="0"/>
        <v>0</v>
      </c>
    </row>
    <row r="18" spans="2:27" x14ac:dyDescent="0.25">
      <c r="C18" s="16"/>
      <c r="E18" t="s">
        <v>65</v>
      </c>
      <c r="F18" s="16"/>
      <c r="I18" s="16"/>
      <c r="L18" s="16"/>
      <c r="O18" s="16"/>
      <c r="R18" s="16"/>
      <c r="U18" s="16"/>
      <c r="X18" s="16"/>
      <c r="AA18" s="16">
        <f t="shared" si="0"/>
        <v>0</v>
      </c>
    </row>
    <row r="19" spans="2:27" x14ac:dyDescent="0.25">
      <c r="C19" s="16"/>
      <c r="E19" t="s">
        <v>66</v>
      </c>
      <c r="F19" s="16"/>
      <c r="I19" s="16"/>
      <c r="L19" s="16"/>
      <c r="O19" s="16"/>
      <c r="R19" s="16"/>
      <c r="U19" s="16"/>
      <c r="X19" s="16"/>
      <c r="AA19" s="16">
        <f t="shared" si="0"/>
        <v>0</v>
      </c>
    </row>
    <row r="20" spans="2:27" x14ac:dyDescent="0.25">
      <c r="C20" s="16"/>
      <c r="E20" t="s">
        <v>67</v>
      </c>
      <c r="F20" s="16"/>
      <c r="I20" s="16"/>
      <c r="L20" s="16"/>
      <c r="O20" s="16"/>
      <c r="R20" s="16"/>
      <c r="U20" s="16"/>
      <c r="X20" s="16"/>
      <c r="AA20" s="16">
        <f t="shared" si="0"/>
        <v>0</v>
      </c>
    </row>
    <row r="21" spans="2:27" x14ac:dyDescent="0.25">
      <c r="C21" s="16"/>
      <c r="E21" t="s">
        <v>68</v>
      </c>
      <c r="F21" s="16"/>
      <c r="I21" s="16"/>
      <c r="L21" s="16"/>
      <c r="O21" s="16"/>
      <c r="R21" s="16"/>
      <c r="U21" s="16"/>
      <c r="X21" s="16"/>
      <c r="AA21" s="16">
        <f t="shared" si="0"/>
        <v>0</v>
      </c>
    </row>
    <row r="22" spans="2:27" x14ac:dyDescent="0.25">
      <c r="C22" s="16"/>
      <c r="F22" s="16"/>
      <c r="I22" s="16"/>
      <c r="L22" s="16"/>
      <c r="O22" s="16"/>
      <c r="R22" s="16"/>
      <c r="U22" s="16"/>
      <c r="X22" s="16"/>
      <c r="AA22" s="16">
        <f t="shared" si="0"/>
        <v>0</v>
      </c>
    </row>
    <row r="23" spans="2:27" x14ac:dyDescent="0.25">
      <c r="C23" s="16"/>
      <c r="F23" s="16"/>
      <c r="I23" s="16"/>
      <c r="L23" s="16"/>
      <c r="O23" s="16"/>
      <c r="R23" s="16"/>
      <c r="U23" s="16"/>
      <c r="X23" s="16"/>
      <c r="AA23" s="16">
        <f t="shared" si="0"/>
        <v>0</v>
      </c>
    </row>
    <row r="24" spans="2:27" x14ac:dyDescent="0.25">
      <c r="C24" s="16"/>
      <c r="F24" s="16"/>
      <c r="I24" s="16"/>
      <c r="L24" s="16"/>
      <c r="O24" s="16"/>
      <c r="R24" s="16"/>
      <c r="U24" s="16"/>
      <c r="X24" s="16"/>
      <c r="AA24" s="16">
        <f t="shared" si="0"/>
        <v>0</v>
      </c>
    </row>
    <row r="25" spans="2:27" s="3" customFormat="1" x14ac:dyDescent="0.25">
      <c r="B25" s="5" t="s">
        <v>69</v>
      </c>
      <c r="C25" s="17">
        <f>SUM(C5:C24)</f>
        <v>0</v>
      </c>
      <c r="E25" s="5" t="s">
        <v>69</v>
      </c>
      <c r="F25" s="17">
        <f>SUM(F5:F24)</f>
        <v>0</v>
      </c>
      <c r="H25"/>
      <c r="I25" s="16"/>
      <c r="K25" s="5" t="s">
        <v>70</v>
      </c>
      <c r="L25" s="17">
        <f>SUM(L5:L24)</f>
        <v>0</v>
      </c>
      <c r="N25" s="5" t="s">
        <v>70</v>
      </c>
      <c r="O25" s="17">
        <f>SUM(O5:O24)</f>
        <v>0</v>
      </c>
      <c r="Q25" s="5" t="s">
        <v>70</v>
      </c>
      <c r="R25" s="17">
        <f>SUM(R5:R24)</f>
        <v>0</v>
      </c>
      <c r="T25" s="5" t="s">
        <v>69</v>
      </c>
      <c r="U25" s="17">
        <f>SUM(U5:U24)</f>
        <v>0</v>
      </c>
      <c r="W25" s="5" t="s">
        <v>69</v>
      </c>
      <c r="X25" s="17">
        <f>SUM(X5:X24)</f>
        <v>0</v>
      </c>
      <c r="Z25" s="5" t="s">
        <v>69</v>
      </c>
      <c r="AA25" s="17">
        <f>SUM(AA5:AA24)</f>
        <v>0</v>
      </c>
    </row>
    <row r="26" spans="2:27" s="3" customFormat="1" x14ac:dyDescent="0.25">
      <c r="B26" s="5" t="s">
        <v>70</v>
      </c>
      <c r="C26" s="17">
        <f>C25*12</f>
        <v>0</v>
      </c>
      <c r="E26" s="5" t="s">
        <v>70</v>
      </c>
      <c r="F26" s="17">
        <f>F25*12</f>
        <v>0</v>
      </c>
      <c r="H26" s="5" t="s">
        <v>69</v>
      </c>
      <c r="I26" s="17">
        <f>SUM(I5:I25)</f>
        <v>0</v>
      </c>
      <c r="L26" s="4"/>
      <c r="O26" s="4"/>
      <c r="R26" s="4"/>
      <c r="T26" s="5" t="s">
        <v>70</v>
      </c>
      <c r="U26" s="17">
        <f>U25*12</f>
        <v>0</v>
      </c>
      <c r="W26" s="5" t="s">
        <v>70</v>
      </c>
      <c r="X26" s="17">
        <f>X25*12</f>
        <v>0</v>
      </c>
      <c r="Z26" s="5" t="s">
        <v>70</v>
      </c>
      <c r="AA26" s="17">
        <f>AA25*12</f>
        <v>0</v>
      </c>
    </row>
    <row r="27" spans="2:27" x14ac:dyDescent="0.25">
      <c r="H27" s="5" t="s">
        <v>70</v>
      </c>
      <c r="I27" s="17">
        <f>I26*12</f>
        <v>0</v>
      </c>
    </row>
    <row r="29" spans="2:27" x14ac:dyDescent="0.25">
      <c r="B29" s="8" t="s">
        <v>71</v>
      </c>
      <c r="C29" s="9" t="s">
        <v>72</v>
      </c>
    </row>
    <row r="30" spans="2:27" x14ac:dyDescent="0.25">
      <c r="B30" s="10" t="s">
        <v>73</v>
      </c>
      <c r="C30" s="13">
        <v>3474</v>
      </c>
    </row>
    <row r="31" spans="2:27" x14ac:dyDescent="0.25">
      <c r="B31" s="11" t="s">
        <v>74</v>
      </c>
      <c r="C31" s="14">
        <v>560</v>
      </c>
    </row>
    <row r="32" spans="2:27" x14ac:dyDescent="0.25">
      <c r="B32" s="10" t="s">
        <v>75</v>
      </c>
      <c r="C32" s="13">
        <v>0</v>
      </c>
    </row>
    <row r="33" spans="2:24" x14ac:dyDescent="0.25">
      <c r="B33" s="11" t="s">
        <v>53</v>
      </c>
      <c r="C33" s="14">
        <v>0</v>
      </c>
    </row>
    <row r="34" spans="2:24" x14ac:dyDescent="0.25">
      <c r="B34" s="10" t="s">
        <v>76</v>
      </c>
      <c r="C34" s="13">
        <f>O25/12</f>
        <v>0</v>
      </c>
    </row>
    <row r="35" spans="2:24" x14ac:dyDescent="0.25">
      <c r="B35" s="11" t="s">
        <v>28</v>
      </c>
      <c r="C35" s="14">
        <v>285</v>
      </c>
    </row>
    <row r="36" spans="2:24" x14ac:dyDescent="0.25">
      <c r="B36" s="10" t="s">
        <v>77</v>
      </c>
      <c r="C36" s="13">
        <v>750</v>
      </c>
    </row>
    <row r="37" spans="2:24" x14ac:dyDescent="0.25">
      <c r="B37" s="7" t="s">
        <v>78</v>
      </c>
      <c r="C37" s="15">
        <v>65000</v>
      </c>
    </row>
    <row r="40" spans="2:24" x14ac:dyDescent="0.25">
      <c r="B40" s="5" t="s">
        <v>69</v>
      </c>
      <c r="C40" s="6" t="s">
        <v>72</v>
      </c>
    </row>
    <row r="41" spans="2:24" ht="18.75" x14ac:dyDescent="0.3">
      <c r="B41" s="19" t="s">
        <v>9</v>
      </c>
      <c r="C41" s="18">
        <f>AA25</f>
        <v>0</v>
      </c>
    </row>
    <row r="42" spans="2:24" ht="18.75" x14ac:dyDescent="0.3">
      <c r="B42" s="20" t="s">
        <v>79</v>
      </c>
      <c r="C42" s="18">
        <v>4000</v>
      </c>
    </row>
    <row r="43" spans="2:24" ht="18.75" x14ac:dyDescent="0.3">
      <c r="B43" s="43" t="s">
        <v>80</v>
      </c>
      <c r="C43" s="44">
        <f>SUM(C41-C42)</f>
        <v>-4000</v>
      </c>
    </row>
    <row r="44" spans="2:24" x14ac:dyDescent="0.25">
      <c r="C44"/>
      <c r="D44" s="1"/>
      <c r="F44"/>
      <c r="G44" s="1"/>
      <c r="J44" s="1"/>
      <c r="L44"/>
      <c r="M44" s="1"/>
      <c r="O44"/>
      <c r="P44" s="1"/>
      <c r="R44"/>
      <c r="S44" s="1"/>
      <c r="U44"/>
      <c r="V44" s="1"/>
      <c r="X44"/>
    </row>
    <row r="45" spans="2:24" x14ac:dyDescent="0.25">
      <c r="B45" t="s">
        <v>81</v>
      </c>
      <c r="C45" s="46">
        <v>3474</v>
      </c>
      <c r="I45"/>
    </row>
  </sheetData>
  <mergeCells count="10">
    <mergeCell ref="Z3:AA3"/>
    <mergeCell ref="T3:U3"/>
    <mergeCell ref="W3:X3"/>
    <mergeCell ref="B1:C2"/>
    <mergeCell ref="B3:C3"/>
    <mergeCell ref="E3:F3"/>
    <mergeCell ref="H3:I3"/>
    <mergeCell ref="K3:L3"/>
    <mergeCell ref="N3:O3"/>
    <mergeCell ref="Q3:R3"/>
  </mergeCells>
  <conditionalFormatting sqref="C43">
    <cfRule type="expression" dxfId="1" priority="1">
      <formula>C43&lt;0</formula>
    </cfRule>
    <cfRule type="expression" dxfId="0" priority="2">
      <formula>C43&gt;0</formula>
    </cfRule>
  </conditionalFormatting>
  <pageMargins left="0.7" right="0.7" top="0.75" bottom="0.75" header="0.3" footer="0.3"/>
  <pageSetup orientation="portrait" r:id="rId1"/>
  <drawing r:id="rId2"/>
  <legacyDrawing r:id="rId3"/>
  <tableParts count="9"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8C309-F5FF-43F5-8954-DFCD4EBE5220}">
  <dimension ref="B1:AA44"/>
  <sheetViews>
    <sheetView showGridLines="0" zoomScale="117" zoomScaleNormal="117" workbookViewId="0">
      <pane ySplit="4" topLeftCell="A24" activePane="bottomLeft" state="frozen"/>
      <selection pane="bottomLeft" activeCell="C5" sqref="C5:C8"/>
    </sheetView>
  </sheetViews>
  <sheetFormatPr defaultColWidth="8.85546875" defaultRowHeight="15" x14ac:dyDescent="0.25"/>
  <cols>
    <col min="1" max="1" width="1.28515625" customWidth="1"/>
    <col min="2" max="2" width="13.7109375" customWidth="1"/>
    <col min="3" max="3" width="10.140625" style="1" customWidth="1"/>
    <col min="4" max="4" width="2.28515625" customWidth="1"/>
    <col min="5" max="5" width="18.42578125" bestFit="1" customWidth="1"/>
    <col min="6" max="6" width="10.140625" style="1" customWidth="1"/>
    <col min="7" max="7" width="2" customWidth="1"/>
    <col min="8" max="8" width="13.42578125" customWidth="1"/>
    <col min="9" max="9" width="9.140625" style="1" customWidth="1"/>
    <col min="10" max="10" width="1.85546875" customWidth="1"/>
    <col min="11" max="11" width="14.42578125" customWidth="1"/>
    <col min="12" max="12" width="9.85546875" style="1" customWidth="1"/>
    <col min="13" max="13" width="2.140625" customWidth="1"/>
    <col min="14" max="14" width="13.140625" customWidth="1"/>
    <col min="15" max="15" width="8.42578125" style="1" customWidth="1"/>
    <col min="16" max="16" width="1.85546875" customWidth="1"/>
    <col min="17" max="17" width="13.140625" customWidth="1"/>
    <col min="18" max="18" width="9.140625" style="1" customWidth="1"/>
    <col min="19" max="19" width="2.28515625" customWidth="1"/>
    <col min="20" max="20" width="17.140625" customWidth="1"/>
    <col min="21" max="21" width="10.140625" style="1" customWidth="1"/>
    <col min="22" max="22" width="2.140625" customWidth="1"/>
    <col min="23" max="23" width="16.28515625" customWidth="1"/>
    <col min="24" max="24" width="10.28515625" style="1" customWidth="1"/>
    <col min="25" max="25" width="1.85546875" customWidth="1"/>
    <col min="26" max="26" width="14" customWidth="1"/>
    <col min="27" max="27" width="12" customWidth="1"/>
  </cols>
  <sheetData>
    <row r="1" spans="2:27" x14ac:dyDescent="0.25">
      <c r="B1" s="50" t="s">
        <v>0</v>
      </c>
      <c r="C1" s="50"/>
      <c r="E1" s="51" t="s">
        <v>82</v>
      </c>
      <c r="F1" s="51"/>
    </row>
    <row r="2" spans="2:27" ht="20.100000000000001" customHeight="1" x14ac:dyDescent="0.25">
      <c r="B2" s="50"/>
      <c r="C2" s="50"/>
      <c r="E2" s="51"/>
      <c r="F2" s="51"/>
    </row>
    <row r="3" spans="2:27" s="2" customFormat="1" ht="19.5" customHeight="1" x14ac:dyDescent="0.25">
      <c r="B3" s="49" t="s">
        <v>1</v>
      </c>
      <c r="C3" s="49"/>
      <c r="E3" s="49" t="s">
        <v>2</v>
      </c>
      <c r="F3" s="49"/>
      <c r="H3" s="49" t="s">
        <v>3</v>
      </c>
      <c r="I3" s="49"/>
      <c r="K3" s="49" t="s">
        <v>4</v>
      </c>
      <c r="L3" s="49"/>
      <c r="N3" s="49" t="s">
        <v>5</v>
      </c>
      <c r="O3" s="49"/>
      <c r="Q3" s="49" t="s">
        <v>6</v>
      </c>
      <c r="R3" s="49"/>
      <c r="T3" s="49" t="s">
        <v>7</v>
      </c>
      <c r="U3" s="49"/>
      <c r="W3" s="49" t="s">
        <v>8</v>
      </c>
      <c r="X3" s="49"/>
      <c r="Z3" s="48" t="s">
        <v>9</v>
      </c>
      <c r="AA3" s="48"/>
    </row>
    <row r="4" spans="2:27" x14ac:dyDescent="0.25">
      <c r="B4" t="s">
        <v>10</v>
      </c>
      <c r="C4" s="1" t="s">
        <v>11</v>
      </c>
      <c r="E4" t="s">
        <v>10</v>
      </c>
      <c r="F4" s="1" t="s">
        <v>11</v>
      </c>
      <c r="H4" t="s">
        <v>10</v>
      </c>
      <c r="I4" s="1" t="s">
        <v>11</v>
      </c>
      <c r="K4" t="s">
        <v>10</v>
      </c>
      <c r="L4" s="1" t="s">
        <v>11</v>
      </c>
      <c r="N4" t="s">
        <v>10</v>
      </c>
      <c r="O4" s="1" t="s">
        <v>11</v>
      </c>
      <c r="Q4" t="s">
        <v>10</v>
      </c>
      <c r="R4" s="1" t="s">
        <v>11</v>
      </c>
      <c r="T4" t="s">
        <v>10</v>
      </c>
      <c r="U4" s="1" t="s">
        <v>11</v>
      </c>
      <c r="W4" t="s">
        <v>10</v>
      </c>
      <c r="X4" s="1" t="s">
        <v>11</v>
      </c>
      <c r="Z4" t="s">
        <v>10</v>
      </c>
      <c r="AA4" s="1" t="s">
        <v>11</v>
      </c>
    </row>
    <row r="5" spans="2:27" x14ac:dyDescent="0.25">
      <c r="B5" t="s">
        <v>12</v>
      </c>
      <c r="C5" s="16">
        <v>1400</v>
      </c>
      <c r="E5" t="s">
        <v>13</v>
      </c>
      <c r="F5" s="16">
        <v>55</v>
      </c>
      <c r="H5" t="s">
        <v>83</v>
      </c>
      <c r="I5" s="16">
        <v>0</v>
      </c>
      <c r="K5" t="s">
        <v>84</v>
      </c>
      <c r="L5" s="21"/>
      <c r="N5" t="s">
        <v>15</v>
      </c>
      <c r="O5" s="16">
        <v>500</v>
      </c>
      <c r="Q5" t="s">
        <v>85</v>
      </c>
      <c r="R5" s="16"/>
      <c r="T5" t="s">
        <v>17</v>
      </c>
      <c r="U5" s="16">
        <v>50</v>
      </c>
      <c r="W5" t="s">
        <v>18</v>
      </c>
      <c r="X5" s="16"/>
      <c r="Z5" t="s">
        <v>19</v>
      </c>
      <c r="AA5" s="16">
        <v>4800</v>
      </c>
    </row>
    <row r="6" spans="2:27" x14ac:dyDescent="0.25">
      <c r="C6" s="16">
        <v>0</v>
      </c>
      <c r="E6" t="s">
        <v>21</v>
      </c>
      <c r="F6" s="16">
        <v>55</v>
      </c>
      <c r="H6" t="s">
        <v>22</v>
      </c>
      <c r="I6" s="16">
        <v>0</v>
      </c>
      <c r="K6" t="s">
        <v>86</v>
      </c>
      <c r="L6" s="21"/>
      <c r="N6" t="s">
        <v>87</v>
      </c>
      <c r="O6" s="16">
        <v>300</v>
      </c>
      <c r="Q6" t="s">
        <v>24</v>
      </c>
      <c r="R6" s="16"/>
      <c r="T6" t="s">
        <v>25</v>
      </c>
      <c r="U6" s="16">
        <v>50</v>
      </c>
      <c r="W6" t="s">
        <v>88</v>
      </c>
      <c r="X6" s="16">
        <v>500</v>
      </c>
      <c r="Z6" t="s">
        <v>27</v>
      </c>
      <c r="AA6" s="16">
        <v>4000</v>
      </c>
    </row>
    <row r="7" spans="2:27" x14ac:dyDescent="0.25">
      <c r="B7" t="s">
        <v>89</v>
      </c>
      <c r="C7" s="16">
        <v>275</v>
      </c>
      <c r="E7" t="s">
        <v>90</v>
      </c>
      <c r="F7" s="16">
        <v>200</v>
      </c>
      <c r="H7" t="s">
        <v>30</v>
      </c>
      <c r="I7" s="16">
        <v>75</v>
      </c>
      <c r="K7" t="s">
        <v>31</v>
      </c>
      <c r="L7" s="16"/>
      <c r="O7" s="16"/>
      <c r="Q7" t="s">
        <v>91</v>
      </c>
      <c r="R7" s="16"/>
      <c r="T7" t="s">
        <v>34</v>
      </c>
      <c r="U7" s="16"/>
      <c r="W7" t="s">
        <v>35</v>
      </c>
      <c r="X7" s="16"/>
      <c r="Z7" t="s">
        <v>36</v>
      </c>
      <c r="AA7" s="16">
        <v>300</v>
      </c>
    </row>
    <row r="8" spans="2:27" x14ac:dyDescent="0.25">
      <c r="C8" s="16"/>
      <c r="E8" t="s">
        <v>92</v>
      </c>
      <c r="F8" s="16">
        <v>275</v>
      </c>
      <c r="H8" t="s">
        <v>93</v>
      </c>
      <c r="I8" s="16">
        <v>20</v>
      </c>
      <c r="K8" t="s">
        <v>40</v>
      </c>
      <c r="L8" s="16"/>
      <c r="O8" s="16"/>
      <c r="Q8" t="s">
        <v>41</v>
      </c>
      <c r="R8" s="16"/>
      <c r="T8" t="s">
        <v>94</v>
      </c>
      <c r="U8" s="16">
        <v>200</v>
      </c>
      <c r="W8" t="s">
        <v>95</v>
      </c>
      <c r="X8" s="16">
        <v>500</v>
      </c>
      <c r="Z8" t="s">
        <v>44</v>
      </c>
      <c r="AA8" s="16">
        <v>0</v>
      </c>
    </row>
    <row r="9" spans="2:27" x14ac:dyDescent="0.25">
      <c r="C9" s="16"/>
      <c r="E9" t="s">
        <v>46</v>
      </c>
      <c r="F9" s="16">
        <v>400</v>
      </c>
      <c r="H9" t="s">
        <v>53</v>
      </c>
      <c r="I9" s="16">
        <v>35</v>
      </c>
      <c r="K9" t="s">
        <v>48</v>
      </c>
      <c r="L9" s="16"/>
      <c r="O9" s="16"/>
      <c r="Q9" t="s">
        <v>49</v>
      </c>
      <c r="R9" s="16"/>
      <c r="T9" t="s">
        <v>50</v>
      </c>
      <c r="U9" s="16">
        <v>0</v>
      </c>
      <c r="X9" s="16"/>
      <c r="AA9" s="16"/>
    </row>
    <row r="10" spans="2:27" x14ac:dyDescent="0.25">
      <c r="C10" s="16"/>
      <c r="E10" t="s">
        <v>52</v>
      </c>
      <c r="F10" s="16">
        <v>100</v>
      </c>
      <c r="H10" t="s">
        <v>57</v>
      </c>
      <c r="I10" s="16">
        <v>20</v>
      </c>
      <c r="K10" t="s">
        <v>54</v>
      </c>
      <c r="L10" s="16"/>
      <c r="O10" s="16"/>
      <c r="R10" s="16"/>
      <c r="T10" t="s">
        <v>55</v>
      </c>
      <c r="U10" s="16">
        <v>0</v>
      </c>
      <c r="X10" s="16"/>
      <c r="AA10" s="16">
        <f t="shared" ref="AA10:AA24" si="0">SUM(X10:Z10)</f>
        <v>0</v>
      </c>
    </row>
    <row r="11" spans="2:27" x14ac:dyDescent="0.25">
      <c r="C11" s="16"/>
      <c r="E11" t="s">
        <v>56</v>
      </c>
      <c r="F11" s="16">
        <v>65</v>
      </c>
      <c r="H11" t="s">
        <v>59</v>
      </c>
      <c r="I11" s="16"/>
      <c r="K11" t="s">
        <v>96</v>
      </c>
      <c r="L11" s="16">
        <v>2000</v>
      </c>
      <c r="O11" s="16"/>
      <c r="R11" s="16"/>
      <c r="T11" t="s">
        <v>97</v>
      </c>
      <c r="U11" s="16">
        <v>0</v>
      </c>
      <c r="X11" s="16"/>
      <c r="AA11" s="16">
        <f t="shared" si="0"/>
        <v>0</v>
      </c>
    </row>
    <row r="12" spans="2:27" x14ac:dyDescent="0.25">
      <c r="C12" s="16"/>
      <c r="E12" t="s">
        <v>58</v>
      </c>
      <c r="F12" s="16">
        <v>0</v>
      </c>
      <c r="H12" t="s">
        <v>61</v>
      </c>
      <c r="I12" s="16"/>
      <c r="L12" s="16"/>
      <c r="O12" s="16"/>
      <c r="R12" s="16"/>
      <c r="T12" t="s">
        <v>98</v>
      </c>
      <c r="U12" s="16">
        <v>0</v>
      </c>
      <c r="X12" s="16"/>
      <c r="AA12" s="16">
        <f t="shared" si="0"/>
        <v>0</v>
      </c>
    </row>
    <row r="13" spans="2:27" x14ac:dyDescent="0.25">
      <c r="C13" s="16"/>
      <c r="E13" t="s">
        <v>60</v>
      </c>
      <c r="F13" s="16">
        <v>0</v>
      </c>
      <c r="I13" s="16"/>
      <c r="L13" s="16"/>
      <c r="O13" s="16"/>
      <c r="R13" s="16"/>
      <c r="T13" t="s">
        <v>99</v>
      </c>
      <c r="U13" s="16">
        <v>0</v>
      </c>
      <c r="X13" s="16"/>
      <c r="AA13" s="16">
        <f t="shared" si="0"/>
        <v>0</v>
      </c>
    </row>
    <row r="14" spans="2:27" x14ac:dyDescent="0.25">
      <c r="C14" s="16"/>
      <c r="E14" t="s">
        <v>49</v>
      </c>
      <c r="F14" s="16">
        <v>250</v>
      </c>
      <c r="I14" s="16"/>
      <c r="L14" s="16"/>
      <c r="O14" s="16"/>
      <c r="R14" s="16"/>
      <c r="T14" t="s">
        <v>100</v>
      </c>
      <c r="U14" s="16">
        <v>0</v>
      </c>
      <c r="X14" s="16"/>
      <c r="AA14" s="16">
        <f t="shared" si="0"/>
        <v>0</v>
      </c>
    </row>
    <row r="15" spans="2:27" x14ac:dyDescent="0.25">
      <c r="C15" s="16"/>
      <c r="E15" t="s">
        <v>101</v>
      </c>
      <c r="F15" s="16">
        <v>0</v>
      </c>
      <c r="I15" s="16"/>
      <c r="L15" s="16"/>
      <c r="O15" s="16"/>
      <c r="R15" s="16"/>
      <c r="T15" t="s">
        <v>102</v>
      </c>
      <c r="U15" s="16">
        <v>0</v>
      </c>
      <c r="X15" s="16"/>
      <c r="AA15" s="16">
        <f t="shared" si="0"/>
        <v>0</v>
      </c>
    </row>
    <row r="16" spans="2:27" x14ac:dyDescent="0.25">
      <c r="C16" s="16"/>
      <c r="E16" t="s">
        <v>63</v>
      </c>
      <c r="F16" s="16">
        <v>50</v>
      </c>
      <c r="I16" s="16"/>
      <c r="L16" s="16"/>
      <c r="O16" s="16"/>
      <c r="R16" s="16"/>
      <c r="T16" t="s">
        <v>103</v>
      </c>
      <c r="U16" s="16"/>
      <c r="X16" s="16"/>
      <c r="AA16" s="16">
        <f t="shared" si="0"/>
        <v>0</v>
      </c>
    </row>
    <row r="17" spans="2:27" x14ac:dyDescent="0.25">
      <c r="C17" s="16"/>
      <c r="E17" t="s">
        <v>64</v>
      </c>
      <c r="F17" s="16">
        <v>0</v>
      </c>
      <c r="I17" s="16"/>
      <c r="L17" s="16"/>
      <c r="O17" s="16"/>
      <c r="R17" s="16"/>
      <c r="T17" t="s">
        <v>104</v>
      </c>
      <c r="U17" s="16"/>
      <c r="X17" s="16"/>
      <c r="AA17" s="16">
        <f t="shared" si="0"/>
        <v>0</v>
      </c>
    </row>
    <row r="18" spans="2:27" x14ac:dyDescent="0.25">
      <c r="C18" s="16"/>
      <c r="E18" t="s">
        <v>65</v>
      </c>
      <c r="F18" s="16">
        <v>0</v>
      </c>
      <c r="I18" s="16"/>
      <c r="L18" s="16"/>
      <c r="O18" s="16"/>
      <c r="R18" s="16"/>
      <c r="U18" s="16"/>
      <c r="X18" s="16"/>
      <c r="AA18" s="16">
        <f t="shared" si="0"/>
        <v>0</v>
      </c>
    </row>
    <row r="19" spans="2:27" x14ac:dyDescent="0.25">
      <c r="C19" s="16"/>
      <c r="E19" t="s">
        <v>66</v>
      </c>
      <c r="F19" s="16"/>
      <c r="I19" s="16"/>
      <c r="L19" s="16"/>
      <c r="O19" s="16"/>
      <c r="R19" s="16"/>
      <c r="U19" s="16"/>
      <c r="X19" s="16"/>
      <c r="AA19" s="16">
        <f t="shared" si="0"/>
        <v>0</v>
      </c>
    </row>
    <row r="20" spans="2:27" x14ac:dyDescent="0.25">
      <c r="C20" s="16"/>
      <c r="E20" t="s">
        <v>67</v>
      </c>
      <c r="F20" s="16"/>
      <c r="I20" s="16"/>
      <c r="L20" s="16"/>
      <c r="O20" s="16"/>
      <c r="R20" s="16"/>
      <c r="U20" s="16"/>
      <c r="X20" s="16"/>
      <c r="AA20" s="16">
        <f t="shared" si="0"/>
        <v>0</v>
      </c>
    </row>
    <row r="21" spans="2:27" x14ac:dyDescent="0.25">
      <c r="C21" s="16"/>
      <c r="F21" s="16"/>
      <c r="I21" s="16"/>
      <c r="L21" s="16"/>
      <c r="O21" s="16"/>
      <c r="R21" s="16"/>
      <c r="U21" s="16"/>
      <c r="X21" s="16"/>
      <c r="AA21" s="16">
        <f t="shared" si="0"/>
        <v>0</v>
      </c>
    </row>
    <row r="22" spans="2:27" x14ac:dyDescent="0.25">
      <c r="C22" s="16"/>
      <c r="F22" s="16"/>
      <c r="I22" s="16"/>
      <c r="L22" s="16"/>
      <c r="O22" s="16"/>
      <c r="R22" s="16"/>
      <c r="U22" s="16"/>
      <c r="X22" s="16"/>
      <c r="AA22" s="16">
        <f t="shared" si="0"/>
        <v>0</v>
      </c>
    </row>
    <row r="23" spans="2:27" x14ac:dyDescent="0.25">
      <c r="C23" s="16"/>
      <c r="F23" s="16"/>
      <c r="I23" s="16"/>
      <c r="L23" s="16"/>
      <c r="O23" s="16"/>
      <c r="R23" s="16"/>
      <c r="U23" s="16"/>
      <c r="X23" s="16"/>
      <c r="AA23" s="16">
        <f t="shared" si="0"/>
        <v>0</v>
      </c>
    </row>
    <row r="24" spans="2:27" x14ac:dyDescent="0.25">
      <c r="C24" s="16"/>
      <c r="F24" s="16"/>
      <c r="I24" s="16"/>
      <c r="L24" s="16"/>
      <c r="O24" s="16"/>
      <c r="R24" s="16"/>
      <c r="U24" s="16"/>
      <c r="X24" s="16"/>
      <c r="AA24" s="16">
        <f t="shared" si="0"/>
        <v>0</v>
      </c>
    </row>
    <row r="25" spans="2:27" s="3" customFormat="1" x14ac:dyDescent="0.25">
      <c r="B25" s="5" t="s">
        <v>69</v>
      </c>
      <c r="C25" s="17">
        <f>SUM(C5:C24)</f>
        <v>1675</v>
      </c>
      <c r="E25" s="5" t="s">
        <v>69</v>
      </c>
      <c r="F25" s="17">
        <f>SUM(F5:F24)</f>
        <v>1450</v>
      </c>
      <c r="H25" s="5" t="s">
        <v>69</v>
      </c>
      <c r="I25" s="17">
        <f>SUM(I5:I24)</f>
        <v>150</v>
      </c>
      <c r="K25" s="5" t="s">
        <v>70</v>
      </c>
      <c r="L25" s="17">
        <f>SUM(L5:L24)</f>
        <v>2000</v>
      </c>
      <c r="N25" s="5" t="s">
        <v>70</v>
      </c>
      <c r="O25" s="17">
        <f>SUM(O5:O24)</f>
        <v>800</v>
      </c>
      <c r="Q25" s="5" t="s">
        <v>70</v>
      </c>
      <c r="R25" s="17">
        <f>SUM(R5:R24)</f>
        <v>0</v>
      </c>
      <c r="T25" s="5" t="s">
        <v>69</v>
      </c>
      <c r="U25" s="17">
        <f>SUM(U5:U24)</f>
        <v>300</v>
      </c>
      <c r="W25" s="5" t="s">
        <v>69</v>
      </c>
      <c r="X25" s="17">
        <f>SUM(X5:X24)</f>
        <v>1000</v>
      </c>
      <c r="Z25" s="5" t="s">
        <v>69</v>
      </c>
      <c r="AA25" s="17">
        <f>SUM(AA5:AA24)</f>
        <v>9100</v>
      </c>
    </row>
    <row r="26" spans="2:27" s="3" customFormat="1" x14ac:dyDescent="0.25">
      <c r="B26" s="5" t="s">
        <v>70</v>
      </c>
      <c r="C26" s="17">
        <f>C25*12</f>
        <v>20100</v>
      </c>
      <c r="E26" s="5" t="s">
        <v>70</v>
      </c>
      <c r="F26" s="17">
        <f>F25*12</f>
        <v>17400</v>
      </c>
      <c r="H26" s="5" t="s">
        <v>70</v>
      </c>
      <c r="I26" s="17">
        <f>I25*12</f>
        <v>1800</v>
      </c>
      <c r="L26" s="4"/>
      <c r="O26" s="4"/>
      <c r="R26" s="4"/>
      <c r="T26" s="5" t="s">
        <v>70</v>
      </c>
      <c r="U26" s="17">
        <f>U25*12</f>
        <v>3600</v>
      </c>
      <c r="W26" s="5" t="s">
        <v>70</v>
      </c>
      <c r="X26" s="17">
        <f>X25*12</f>
        <v>12000</v>
      </c>
      <c r="Z26" s="5" t="s">
        <v>70</v>
      </c>
      <c r="AA26" s="17">
        <f>AA25*12</f>
        <v>109200</v>
      </c>
    </row>
    <row r="29" spans="2:27" ht="19.5" customHeight="1" x14ac:dyDescent="0.25">
      <c r="B29" s="8" t="s">
        <v>71</v>
      </c>
      <c r="C29" s="9" t="s">
        <v>72</v>
      </c>
    </row>
    <row r="30" spans="2:27" x14ac:dyDescent="0.25">
      <c r="B30" s="10" t="s">
        <v>73</v>
      </c>
      <c r="C30" s="13">
        <f>C25</f>
        <v>1675</v>
      </c>
    </row>
    <row r="31" spans="2:27" x14ac:dyDescent="0.25">
      <c r="B31" s="11" t="s">
        <v>74</v>
      </c>
      <c r="C31" s="14">
        <f>F25</f>
        <v>1450</v>
      </c>
    </row>
    <row r="32" spans="2:27" x14ac:dyDescent="0.25">
      <c r="B32" s="10" t="s">
        <v>75</v>
      </c>
      <c r="C32" s="13">
        <f>I25</f>
        <v>150</v>
      </c>
    </row>
    <row r="33" spans="2:3" x14ac:dyDescent="0.25">
      <c r="B33" s="11" t="s">
        <v>53</v>
      </c>
      <c r="C33" s="14">
        <f>L25/12</f>
        <v>166.66666666666666</v>
      </c>
    </row>
    <row r="34" spans="2:3" x14ac:dyDescent="0.25">
      <c r="B34" s="10" t="s">
        <v>76</v>
      </c>
      <c r="C34" s="13">
        <f>O25/12</f>
        <v>66.666666666666671</v>
      </c>
    </row>
    <row r="35" spans="2:3" x14ac:dyDescent="0.25">
      <c r="B35" s="11" t="s">
        <v>28</v>
      </c>
      <c r="C35" s="14">
        <f>R25/12</f>
        <v>0</v>
      </c>
    </row>
    <row r="36" spans="2:3" x14ac:dyDescent="0.25">
      <c r="B36" s="10" t="s">
        <v>77</v>
      </c>
      <c r="C36" s="13">
        <f>U25</f>
        <v>300</v>
      </c>
    </row>
    <row r="37" spans="2:3" x14ac:dyDescent="0.25">
      <c r="B37" s="7" t="s">
        <v>105</v>
      </c>
      <c r="C37" s="15">
        <v>500</v>
      </c>
    </row>
    <row r="40" spans="2:3" x14ac:dyDescent="0.25">
      <c r="B40" s="5" t="s">
        <v>69</v>
      </c>
      <c r="C40" s="6" t="s">
        <v>72</v>
      </c>
    </row>
    <row r="41" spans="2:3" ht="20.100000000000001" customHeight="1" x14ac:dyDescent="0.3">
      <c r="B41" s="19" t="s">
        <v>9</v>
      </c>
      <c r="C41" s="18">
        <f>AA25</f>
        <v>9100</v>
      </c>
    </row>
    <row r="42" spans="2:3" ht="18.95" customHeight="1" x14ac:dyDescent="0.3">
      <c r="B42" s="20" t="s">
        <v>79</v>
      </c>
      <c r="C42" s="18">
        <f>SUM(C30:C37)</f>
        <v>4308.333333333333</v>
      </c>
    </row>
    <row r="44" spans="2:3" x14ac:dyDescent="0.25">
      <c r="B44" s="5" t="s">
        <v>106</v>
      </c>
      <c r="C44" s="12"/>
    </row>
  </sheetData>
  <mergeCells count="11">
    <mergeCell ref="N3:O3"/>
    <mergeCell ref="Q3:R3"/>
    <mergeCell ref="T3:U3"/>
    <mergeCell ref="W3:X3"/>
    <mergeCell ref="Z3:AA3"/>
    <mergeCell ref="K3:L3"/>
    <mergeCell ref="B1:C2"/>
    <mergeCell ref="E1:F2"/>
    <mergeCell ref="B3:C3"/>
    <mergeCell ref="E3:F3"/>
    <mergeCell ref="H3:I3"/>
  </mergeCells>
  <pageMargins left="0.7" right="0.7" top="0.75" bottom="0.75" header="0.3" footer="0.3"/>
  <pageSetup orientation="portrait"/>
  <drawing r:id="rId1"/>
  <legacy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2F2D2-9FFD-4E49-902F-977099A1B50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E4DFA-7441-A34B-A9EF-AAD90EC68953}">
  <dimension ref="B1:AA44"/>
  <sheetViews>
    <sheetView showGridLines="0" topLeftCell="K1" zoomScale="117" zoomScaleNormal="117" workbookViewId="0">
      <pane ySplit="4" topLeftCell="A31" activePane="bottomLeft" state="frozen"/>
      <selection activeCell="K1" sqref="K1"/>
      <selection pane="bottomLeft" activeCell="V16" sqref="V16"/>
    </sheetView>
  </sheetViews>
  <sheetFormatPr defaultColWidth="8.85546875" defaultRowHeight="15" x14ac:dyDescent="0.25"/>
  <cols>
    <col min="1" max="1" width="1.28515625" customWidth="1"/>
    <col min="2" max="2" width="13.7109375" customWidth="1"/>
    <col min="3" max="3" width="10.140625" style="1" customWidth="1"/>
    <col min="4" max="4" width="2.28515625" customWidth="1"/>
    <col min="5" max="5" width="18.42578125" bestFit="1" customWidth="1"/>
    <col min="6" max="6" width="10.140625" style="1" customWidth="1"/>
    <col min="7" max="7" width="2" customWidth="1"/>
    <col min="8" max="8" width="13.42578125" customWidth="1"/>
    <col min="9" max="9" width="9" style="1" customWidth="1"/>
    <col min="10" max="10" width="1.85546875" customWidth="1"/>
    <col min="11" max="11" width="17.140625" bestFit="1" customWidth="1"/>
    <col min="12" max="12" width="9.85546875" style="1" customWidth="1"/>
    <col min="13" max="13" width="2.140625" customWidth="1"/>
    <col min="14" max="14" width="13.140625" customWidth="1"/>
    <col min="15" max="15" width="8.42578125" style="1" customWidth="1"/>
    <col min="16" max="16" width="1.85546875" customWidth="1"/>
    <col min="17" max="17" width="13.140625" customWidth="1"/>
    <col min="18" max="18" width="10.28515625" style="1" customWidth="1"/>
    <col min="19" max="19" width="2.28515625" customWidth="1"/>
    <col min="20" max="20" width="17.140625" customWidth="1"/>
    <col min="21" max="21" width="10.140625" style="1" customWidth="1"/>
    <col min="22" max="22" width="2.140625" customWidth="1"/>
    <col min="23" max="23" width="16.28515625" customWidth="1"/>
    <col min="24" max="24" width="10.28515625" style="1" customWidth="1"/>
    <col min="25" max="25" width="1.85546875" customWidth="1"/>
    <col min="26" max="26" width="14" customWidth="1"/>
    <col min="27" max="27" width="12" customWidth="1"/>
  </cols>
  <sheetData>
    <row r="1" spans="2:27" x14ac:dyDescent="0.25">
      <c r="B1" s="50" t="s">
        <v>0</v>
      </c>
      <c r="C1" s="50"/>
      <c r="E1" s="51" t="s">
        <v>82</v>
      </c>
      <c r="F1" s="51"/>
    </row>
    <row r="2" spans="2:27" ht="20.100000000000001" customHeight="1" x14ac:dyDescent="0.25">
      <c r="B2" s="50"/>
      <c r="C2" s="50"/>
      <c r="E2" s="51"/>
      <c r="F2" s="51"/>
    </row>
    <row r="3" spans="2:27" s="2" customFormat="1" ht="19.5" customHeight="1" x14ac:dyDescent="0.25">
      <c r="B3" s="49" t="s">
        <v>1</v>
      </c>
      <c r="C3" s="49"/>
      <c r="E3" s="49" t="s">
        <v>2</v>
      </c>
      <c r="F3" s="49"/>
      <c r="H3" s="49" t="s">
        <v>3</v>
      </c>
      <c r="I3" s="49"/>
      <c r="K3" s="49" t="s">
        <v>4</v>
      </c>
      <c r="L3" s="49"/>
      <c r="N3" s="49" t="s">
        <v>5</v>
      </c>
      <c r="O3" s="49"/>
      <c r="Q3" s="49" t="s">
        <v>6</v>
      </c>
      <c r="R3" s="49"/>
      <c r="T3" s="49" t="s">
        <v>7</v>
      </c>
      <c r="U3" s="49"/>
      <c r="W3" s="49" t="s">
        <v>8</v>
      </c>
      <c r="X3" s="49"/>
      <c r="Z3" s="48" t="s">
        <v>9</v>
      </c>
      <c r="AA3" s="48"/>
    </row>
    <row r="4" spans="2:27" x14ac:dyDescent="0.25">
      <c r="B4" t="s">
        <v>10</v>
      </c>
      <c r="C4" s="1" t="s">
        <v>11</v>
      </c>
      <c r="E4" t="s">
        <v>10</v>
      </c>
      <c r="F4" s="1" t="s">
        <v>11</v>
      </c>
      <c r="H4" t="s">
        <v>10</v>
      </c>
      <c r="I4" s="1" t="s">
        <v>11</v>
      </c>
      <c r="K4" t="s">
        <v>10</v>
      </c>
      <c r="L4" s="1" t="s">
        <v>11</v>
      </c>
      <c r="N4" t="s">
        <v>10</v>
      </c>
      <c r="O4" s="1" t="s">
        <v>11</v>
      </c>
      <c r="Q4" t="s">
        <v>10</v>
      </c>
      <c r="R4" s="1" t="s">
        <v>11</v>
      </c>
      <c r="T4" t="s">
        <v>10</v>
      </c>
      <c r="U4" s="1" t="s">
        <v>11</v>
      </c>
      <c r="W4" t="s">
        <v>10</v>
      </c>
      <c r="X4" s="1" t="s">
        <v>11</v>
      </c>
      <c r="Z4" t="s">
        <v>10</v>
      </c>
      <c r="AA4" s="1" t="s">
        <v>11</v>
      </c>
    </row>
    <row r="5" spans="2:27" x14ac:dyDescent="0.25">
      <c r="B5" t="s">
        <v>12</v>
      </c>
      <c r="C5" s="47">
        <v>1517</v>
      </c>
      <c r="E5" t="s">
        <v>13</v>
      </c>
      <c r="F5" s="16">
        <v>0</v>
      </c>
      <c r="H5" t="s">
        <v>83</v>
      </c>
      <c r="I5" s="16">
        <v>0</v>
      </c>
      <c r="L5" s="21">
        <v>0</v>
      </c>
      <c r="N5" t="s">
        <v>107</v>
      </c>
      <c r="O5" s="16">
        <v>0</v>
      </c>
      <c r="Q5" t="s">
        <v>85</v>
      </c>
      <c r="R5" s="16">
        <v>0</v>
      </c>
      <c r="T5" t="s">
        <v>17</v>
      </c>
      <c r="U5" s="16">
        <v>0</v>
      </c>
      <c r="W5" t="s">
        <v>108</v>
      </c>
      <c r="X5" s="16">
        <v>0</v>
      </c>
      <c r="Z5" t="s">
        <v>19</v>
      </c>
      <c r="AA5" s="16">
        <v>6500</v>
      </c>
    </row>
    <row r="6" spans="2:27" x14ac:dyDescent="0.25">
      <c r="B6" t="s">
        <v>20</v>
      </c>
      <c r="C6" s="16">
        <v>740</v>
      </c>
      <c r="E6" t="s">
        <v>21</v>
      </c>
      <c r="F6" s="16">
        <v>140</v>
      </c>
      <c r="H6" t="s">
        <v>22</v>
      </c>
      <c r="I6" s="16">
        <v>0</v>
      </c>
      <c r="L6" s="21"/>
      <c r="O6" s="16">
        <v>0</v>
      </c>
      <c r="Q6" t="s">
        <v>24</v>
      </c>
      <c r="R6" s="16">
        <v>2940</v>
      </c>
      <c r="T6" t="s">
        <v>25</v>
      </c>
      <c r="U6" s="16">
        <v>0</v>
      </c>
      <c r="W6" t="s">
        <v>26</v>
      </c>
      <c r="X6" s="16">
        <v>0</v>
      </c>
      <c r="Z6" t="s">
        <v>27</v>
      </c>
      <c r="AA6" s="16">
        <v>0</v>
      </c>
    </row>
    <row r="7" spans="2:27" x14ac:dyDescent="0.25">
      <c r="B7" t="s">
        <v>28</v>
      </c>
      <c r="C7" s="16">
        <v>174</v>
      </c>
      <c r="E7" t="s">
        <v>29</v>
      </c>
      <c r="F7" s="16">
        <v>258</v>
      </c>
      <c r="H7" t="s">
        <v>30</v>
      </c>
      <c r="I7" s="16">
        <v>0</v>
      </c>
      <c r="L7" s="16"/>
      <c r="O7" s="16"/>
      <c r="Q7" t="s">
        <v>91</v>
      </c>
      <c r="R7" s="16">
        <v>0</v>
      </c>
      <c r="T7" t="s">
        <v>34</v>
      </c>
      <c r="U7" s="16"/>
      <c r="W7" t="s">
        <v>35</v>
      </c>
      <c r="X7" s="16"/>
      <c r="Z7" t="s">
        <v>36</v>
      </c>
      <c r="AA7" s="16">
        <v>1200</v>
      </c>
    </row>
    <row r="8" spans="2:27" x14ac:dyDescent="0.25">
      <c r="C8" s="16"/>
      <c r="E8" t="s">
        <v>38</v>
      </c>
      <c r="F8" s="16">
        <v>0</v>
      </c>
      <c r="H8" t="s">
        <v>93</v>
      </c>
      <c r="I8" s="16">
        <v>0</v>
      </c>
      <c r="L8" s="16"/>
      <c r="O8" s="16"/>
      <c r="Q8" t="s">
        <v>41</v>
      </c>
      <c r="R8" s="16">
        <v>0</v>
      </c>
      <c r="T8" t="s">
        <v>42</v>
      </c>
      <c r="U8" s="16"/>
      <c r="W8" t="s">
        <v>43</v>
      </c>
      <c r="X8" s="16">
        <v>1333</v>
      </c>
      <c r="Z8" t="s">
        <v>44</v>
      </c>
      <c r="AA8" s="16">
        <v>0</v>
      </c>
    </row>
    <row r="9" spans="2:27" x14ac:dyDescent="0.25">
      <c r="C9" s="16"/>
      <c r="E9" t="s">
        <v>46</v>
      </c>
      <c r="F9" s="16">
        <v>400</v>
      </c>
      <c r="H9" t="s">
        <v>53</v>
      </c>
      <c r="I9" s="16">
        <v>0</v>
      </c>
      <c r="L9" s="16"/>
      <c r="O9" s="16"/>
      <c r="Q9" t="s">
        <v>49</v>
      </c>
      <c r="R9" s="16">
        <v>1200</v>
      </c>
      <c r="T9" t="s">
        <v>50</v>
      </c>
      <c r="U9" s="16">
        <v>0</v>
      </c>
      <c r="W9" t="s">
        <v>109</v>
      </c>
      <c r="X9" s="16">
        <v>0</v>
      </c>
      <c r="AA9" s="16"/>
    </row>
    <row r="10" spans="2:27" x14ac:dyDescent="0.25">
      <c r="C10" s="16"/>
      <c r="E10" t="s">
        <v>52</v>
      </c>
      <c r="F10" s="16">
        <v>0</v>
      </c>
      <c r="H10" t="s">
        <v>57</v>
      </c>
      <c r="I10" s="16">
        <v>0</v>
      </c>
      <c r="L10" s="16"/>
      <c r="O10" s="16"/>
      <c r="R10" s="16"/>
      <c r="T10" t="s">
        <v>55</v>
      </c>
      <c r="U10" s="16">
        <v>0</v>
      </c>
      <c r="W10" t="s">
        <v>110</v>
      </c>
      <c r="X10" s="16">
        <v>0</v>
      </c>
      <c r="AA10" s="16">
        <f t="shared" ref="AA10:AA24" si="0">SUM(X10:Z10)</f>
        <v>0</v>
      </c>
    </row>
    <row r="11" spans="2:27" x14ac:dyDescent="0.25">
      <c r="C11" s="16"/>
      <c r="E11" t="s">
        <v>56</v>
      </c>
      <c r="F11" s="16">
        <v>0</v>
      </c>
      <c r="H11" t="s">
        <v>59</v>
      </c>
      <c r="I11" s="16">
        <v>0</v>
      </c>
      <c r="L11" s="16"/>
      <c r="O11" s="16"/>
      <c r="R11" s="16"/>
      <c r="U11" s="16"/>
      <c r="X11" s="16"/>
      <c r="AA11" s="16">
        <f t="shared" si="0"/>
        <v>0</v>
      </c>
    </row>
    <row r="12" spans="2:27" x14ac:dyDescent="0.25">
      <c r="C12" s="16"/>
      <c r="E12" t="s">
        <v>58</v>
      </c>
      <c r="F12" s="16">
        <v>0</v>
      </c>
      <c r="H12" t="s">
        <v>61</v>
      </c>
      <c r="I12" s="16">
        <v>0</v>
      </c>
      <c r="L12" s="16"/>
      <c r="O12" s="16"/>
      <c r="R12" s="16"/>
      <c r="U12" s="16"/>
      <c r="X12" s="16"/>
      <c r="AA12" s="16">
        <f t="shared" si="0"/>
        <v>0</v>
      </c>
    </row>
    <row r="13" spans="2:27" x14ac:dyDescent="0.25">
      <c r="C13" s="16"/>
      <c r="E13" t="s">
        <v>60</v>
      </c>
      <c r="F13" s="16">
        <v>0</v>
      </c>
      <c r="I13" s="16"/>
      <c r="L13" s="16"/>
      <c r="O13" s="16"/>
      <c r="R13" s="16"/>
      <c r="U13" s="16"/>
      <c r="X13" s="16"/>
      <c r="AA13" s="16">
        <f t="shared" si="0"/>
        <v>0</v>
      </c>
    </row>
    <row r="14" spans="2:27" x14ac:dyDescent="0.25">
      <c r="C14" s="16"/>
      <c r="E14" t="s">
        <v>49</v>
      </c>
      <c r="F14" s="16">
        <v>0</v>
      </c>
      <c r="I14" s="16"/>
      <c r="L14" s="16"/>
      <c r="O14" s="16"/>
      <c r="R14" s="16"/>
      <c r="U14" s="16"/>
      <c r="X14" s="16"/>
      <c r="AA14" s="16">
        <f t="shared" si="0"/>
        <v>0</v>
      </c>
    </row>
    <row r="15" spans="2:27" x14ac:dyDescent="0.25">
      <c r="C15" s="16"/>
      <c r="E15" t="s">
        <v>101</v>
      </c>
      <c r="F15" s="16">
        <v>0</v>
      </c>
      <c r="I15" s="16"/>
      <c r="L15" s="16"/>
      <c r="O15" s="16"/>
      <c r="R15" s="16"/>
      <c r="U15" s="16"/>
      <c r="X15" s="16"/>
      <c r="AA15" s="16">
        <f t="shared" si="0"/>
        <v>0</v>
      </c>
    </row>
    <row r="16" spans="2:27" x14ac:dyDescent="0.25">
      <c r="C16" s="16"/>
      <c r="E16" t="s">
        <v>63</v>
      </c>
      <c r="F16" s="16">
        <v>0</v>
      </c>
      <c r="I16" s="16"/>
      <c r="L16" s="16"/>
      <c r="O16" s="16"/>
      <c r="R16" s="16"/>
      <c r="U16" s="16"/>
      <c r="X16" s="16"/>
      <c r="AA16" s="16">
        <f t="shared" si="0"/>
        <v>0</v>
      </c>
    </row>
    <row r="17" spans="2:27" x14ac:dyDescent="0.25">
      <c r="C17" s="16"/>
      <c r="E17" t="s">
        <v>64</v>
      </c>
      <c r="F17" s="16">
        <v>0</v>
      </c>
      <c r="I17" s="16"/>
      <c r="L17" s="16"/>
      <c r="O17" s="16"/>
      <c r="R17" s="16"/>
      <c r="U17" s="16"/>
      <c r="X17" s="16"/>
      <c r="AA17" s="16">
        <f t="shared" si="0"/>
        <v>0</v>
      </c>
    </row>
    <row r="18" spans="2:27" x14ac:dyDescent="0.25">
      <c r="C18" s="16"/>
      <c r="E18" t="s">
        <v>65</v>
      </c>
      <c r="F18" s="16">
        <v>0</v>
      </c>
      <c r="I18" s="16"/>
      <c r="L18" s="16"/>
      <c r="O18" s="16"/>
      <c r="R18" s="16"/>
      <c r="U18" s="16"/>
      <c r="X18" s="16"/>
      <c r="AA18" s="16">
        <f t="shared" si="0"/>
        <v>0</v>
      </c>
    </row>
    <row r="19" spans="2:27" x14ac:dyDescent="0.25">
      <c r="C19" s="16"/>
      <c r="E19" t="s">
        <v>66</v>
      </c>
      <c r="F19" s="16">
        <v>0</v>
      </c>
      <c r="I19" s="16"/>
      <c r="L19" s="16"/>
      <c r="O19" s="16"/>
      <c r="R19" s="16"/>
      <c r="U19" s="16"/>
      <c r="X19" s="16"/>
      <c r="AA19" s="16">
        <f t="shared" si="0"/>
        <v>0</v>
      </c>
    </row>
    <row r="20" spans="2:27" x14ac:dyDescent="0.25">
      <c r="C20" s="16"/>
      <c r="E20" t="s">
        <v>67</v>
      </c>
      <c r="F20" s="16">
        <v>0</v>
      </c>
      <c r="I20" s="16"/>
      <c r="L20" s="16"/>
      <c r="O20" s="16"/>
      <c r="R20" s="16"/>
      <c r="U20" s="16"/>
      <c r="X20" s="16"/>
      <c r="AA20" s="16">
        <f t="shared" si="0"/>
        <v>0</v>
      </c>
    </row>
    <row r="21" spans="2:27" x14ac:dyDescent="0.25">
      <c r="C21" s="16"/>
      <c r="E21" t="s">
        <v>92</v>
      </c>
      <c r="F21" s="16"/>
      <c r="I21" s="16"/>
      <c r="L21" s="16"/>
      <c r="O21" s="16"/>
      <c r="R21" s="16"/>
      <c r="U21" s="16"/>
      <c r="X21" s="16"/>
      <c r="AA21" s="16">
        <f t="shared" si="0"/>
        <v>0</v>
      </c>
    </row>
    <row r="22" spans="2:27" x14ac:dyDescent="0.25">
      <c r="C22" s="16"/>
      <c r="F22" s="16"/>
      <c r="I22" s="16"/>
      <c r="L22" s="16"/>
      <c r="O22" s="16"/>
      <c r="R22" s="16"/>
      <c r="U22" s="16"/>
      <c r="X22" s="16"/>
      <c r="AA22" s="16">
        <f t="shared" si="0"/>
        <v>0</v>
      </c>
    </row>
    <row r="23" spans="2:27" x14ac:dyDescent="0.25">
      <c r="C23" s="16"/>
      <c r="F23" s="16"/>
      <c r="I23" s="16"/>
      <c r="L23" s="16"/>
      <c r="O23" s="16"/>
      <c r="R23" s="16"/>
      <c r="U23" s="16"/>
      <c r="X23" s="16"/>
      <c r="AA23" s="16">
        <f t="shared" si="0"/>
        <v>0</v>
      </c>
    </row>
    <row r="24" spans="2:27" x14ac:dyDescent="0.25">
      <c r="C24" s="16"/>
      <c r="F24" s="16"/>
      <c r="I24" s="16"/>
      <c r="L24" s="16"/>
      <c r="O24" s="16"/>
      <c r="R24" s="16"/>
      <c r="U24" s="16"/>
      <c r="X24" s="16"/>
      <c r="AA24" s="16">
        <f t="shared" si="0"/>
        <v>0</v>
      </c>
    </row>
    <row r="25" spans="2:27" s="3" customFormat="1" x14ac:dyDescent="0.25">
      <c r="B25" s="5" t="s">
        <v>69</v>
      </c>
      <c r="C25" s="17">
        <v>2431</v>
      </c>
      <c r="E25" s="5" t="s">
        <v>69</v>
      </c>
      <c r="F25" s="17">
        <f>SUM(F5:F24)</f>
        <v>798</v>
      </c>
      <c r="H25" s="5" t="s">
        <v>69</v>
      </c>
      <c r="I25" s="17">
        <v>0</v>
      </c>
      <c r="K25" s="5" t="s">
        <v>70</v>
      </c>
      <c r="L25" s="17">
        <f>SUM(L5:L24)</f>
        <v>0</v>
      </c>
      <c r="N25" s="5" t="s">
        <v>70</v>
      </c>
      <c r="O25" s="17">
        <v>0</v>
      </c>
      <c r="Q25" s="5" t="s">
        <v>70</v>
      </c>
      <c r="R25" s="17">
        <f>SUM(R5:R24)</f>
        <v>4140</v>
      </c>
      <c r="T25" s="5" t="s">
        <v>69</v>
      </c>
      <c r="U25" s="17">
        <f>SUM(U5:U24)</f>
        <v>0</v>
      </c>
      <c r="W25" s="5" t="s">
        <v>69</v>
      </c>
      <c r="X25" s="17">
        <f>SUM(X5:X24)</f>
        <v>1333</v>
      </c>
      <c r="Z25" s="5" t="s">
        <v>69</v>
      </c>
      <c r="AA25" s="17">
        <f>SUM(AA5:AA24)</f>
        <v>7700</v>
      </c>
    </row>
    <row r="26" spans="2:27" s="3" customFormat="1" x14ac:dyDescent="0.25">
      <c r="B26" s="5" t="s">
        <v>70</v>
      </c>
      <c r="C26" s="17">
        <f>C25*12</f>
        <v>29172</v>
      </c>
      <c r="E26" s="5" t="s">
        <v>70</v>
      </c>
      <c r="F26" s="17">
        <f>F25*12</f>
        <v>9576</v>
      </c>
      <c r="H26" s="5" t="s">
        <v>70</v>
      </c>
      <c r="I26" s="17">
        <f>I25*12</f>
        <v>0</v>
      </c>
      <c r="L26" s="4"/>
      <c r="O26" s="4"/>
      <c r="R26" s="4"/>
      <c r="T26" s="5" t="s">
        <v>70</v>
      </c>
      <c r="U26" s="17">
        <f>U25*12</f>
        <v>0</v>
      </c>
      <c r="W26" s="5" t="s">
        <v>70</v>
      </c>
      <c r="X26" s="17">
        <f>X25*12</f>
        <v>15996</v>
      </c>
      <c r="Z26" s="5" t="s">
        <v>70</v>
      </c>
      <c r="AA26" s="17">
        <f>AA25*12</f>
        <v>92400</v>
      </c>
    </row>
    <row r="29" spans="2:27" ht="19.5" customHeight="1" x14ac:dyDescent="0.25">
      <c r="B29" s="8" t="s">
        <v>71</v>
      </c>
      <c r="C29" s="9" t="s">
        <v>72</v>
      </c>
    </row>
    <row r="30" spans="2:27" x14ac:dyDescent="0.25">
      <c r="B30" s="10" t="s">
        <v>73</v>
      </c>
      <c r="C30" s="13">
        <v>2431</v>
      </c>
    </row>
    <row r="31" spans="2:27" x14ac:dyDescent="0.25">
      <c r="B31" s="11" t="s">
        <v>74</v>
      </c>
      <c r="C31" s="14">
        <v>828</v>
      </c>
    </row>
    <row r="32" spans="2:27" x14ac:dyDescent="0.25">
      <c r="B32" s="10" t="s">
        <v>75</v>
      </c>
      <c r="C32" s="13">
        <f>I250</f>
        <v>0</v>
      </c>
    </row>
    <row r="33" spans="2:3" x14ac:dyDescent="0.25">
      <c r="B33" s="11" t="s">
        <v>53</v>
      </c>
      <c r="C33" s="14">
        <f>L25/12</f>
        <v>0</v>
      </c>
    </row>
    <row r="34" spans="2:3" x14ac:dyDescent="0.25">
      <c r="B34" s="10" t="s">
        <v>76</v>
      </c>
      <c r="C34" s="13">
        <f>0</f>
        <v>0</v>
      </c>
    </row>
    <row r="35" spans="2:3" x14ac:dyDescent="0.25">
      <c r="B35" s="11" t="s">
        <v>28</v>
      </c>
      <c r="C35" s="14">
        <v>325</v>
      </c>
    </row>
    <row r="36" spans="2:3" x14ac:dyDescent="0.25">
      <c r="B36" s="10" t="s">
        <v>77</v>
      </c>
      <c r="C36" s="13">
        <f>U250</f>
        <v>0</v>
      </c>
    </row>
    <row r="37" spans="2:3" x14ac:dyDescent="0.25">
      <c r="B37" s="7" t="s">
        <v>105</v>
      </c>
      <c r="C37" s="15">
        <v>825</v>
      </c>
    </row>
    <row r="40" spans="2:3" x14ac:dyDescent="0.25">
      <c r="B40" s="5" t="s">
        <v>69</v>
      </c>
      <c r="C40" s="6" t="s">
        <v>72</v>
      </c>
    </row>
    <row r="41" spans="2:3" ht="20.100000000000001" customHeight="1" x14ac:dyDescent="0.3">
      <c r="B41" s="19" t="s">
        <v>9</v>
      </c>
      <c r="C41" s="18">
        <v>6200</v>
      </c>
    </row>
    <row r="42" spans="2:3" ht="18.95" customHeight="1" x14ac:dyDescent="0.3">
      <c r="B42" s="20" t="s">
        <v>79</v>
      </c>
      <c r="C42" s="18">
        <f>SUM(C30:C37)</f>
        <v>4409</v>
      </c>
    </row>
    <row r="44" spans="2:3" x14ac:dyDescent="0.25">
      <c r="B44" s="5" t="s">
        <v>106</v>
      </c>
      <c r="C44" s="12"/>
    </row>
  </sheetData>
  <mergeCells count="11">
    <mergeCell ref="B1:C2"/>
    <mergeCell ref="B3:C3"/>
    <mergeCell ref="E3:F3"/>
    <mergeCell ref="H3:I3"/>
    <mergeCell ref="K3:L3"/>
    <mergeCell ref="Q3:R3"/>
    <mergeCell ref="T3:U3"/>
    <mergeCell ref="W3:X3"/>
    <mergeCell ref="Z3:AA3"/>
    <mergeCell ref="E1:F2"/>
    <mergeCell ref="N3:O3"/>
  </mergeCells>
  <pageMargins left="0.7" right="0.7" top="0.75" bottom="0.75" header="0.3" footer="0.3"/>
  <pageSetup orientation="portrait" r:id="rId1"/>
  <drawing r:id="rId2"/>
  <legacyDrawing r:id="rId3"/>
  <tableParts count="9"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FCBD-DA08-0D4C-B1DD-5D954C39FF6F}">
  <sheetPr>
    <tabColor theme="4"/>
    <pageSetUpPr fitToPage="1"/>
  </sheetPr>
  <dimension ref="B1:O30"/>
  <sheetViews>
    <sheetView showGridLines="0" topLeftCell="O7" zoomScaleNormal="100" workbookViewId="0">
      <selection activeCell="O7" sqref="O7"/>
    </sheetView>
  </sheetViews>
  <sheetFormatPr defaultColWidth="8.85546875" defaultRowHeight="30" customHeight="1" x14ac:dyDescent="0.25"/>
  <cols>
    <col min="1" max="1" width="2.7109375" style="23" customWidth="1"/>
    <col min="2" max="2" width="25.28515625" style="23" customWidth="1"/>
    <col min="3" max="3" width="21.7109375" style="23" customWidth="1"/>
    <col min="4" max="4" width="22" style="23" customWidth="1"/>
    <col min="5" max="5" width="15.7109375" style="23" customWidth="1"/>
    <col min="6" max="6" width="9.85546875" style="23" customWidth="1"/>
    <col min="7" max="7" width="28.140625" style="23" customWidth="1"/>
    <col min="8" max="8" width="20" style="23" customWidth="1"/>
    <col min="9" max="9" width="10.28515625" style="23" customWidth="1"/>
    <col min="10" max="10" width="18.28515625" style="23" customWidth="1"/>
    <col min="11" max="11" width="19" style="23" customWidth="1"/>
    <col min="12" max="12" width="37.42578125" style="23" customWidth="1"/>
    <col min="13" max="16384" width="8.85546875" style="23"/>
  </cols>
  <sheetData>
    <row r="1" spans="2:15" ht="26.25" customHeight="1" x14ac:dyDescent="0.25">
      <c r="B1" s="22"/>
    </row>
    <row r="2" spans="2:15" ht="25.5" thickBot="1" x14ac:dyDescent="0.3">
      <c r="B2" s="24" t="s">
        <v>111</v>
      </c>
      <c r="G2" s="41" t="s">
        <v>112</v>
      </c>
      <c r="H2" s="42"/>
      <c r="J2" s="24" t="s">
        <v>113</v>
      </c>
    </row>
    <row r="3" spans="2:15" ht="22.35" customHeight="1" x14ac:dyDescent="0.25">
      <c r="B3" s="23" t="s">
        <v>114</v>
      </c>
      <c r="C3" s="23" t="s">
        <v>115</v>
      </c>
      <c r="D3" s="23" t="s">
        <v>116</v>
      </c>
      <c r="E3" s="23" t="s">
        <v>117</v>
      </c>
      <c r="G3" s="31" t="s">
        <v>118</v>
      </c>
      <c r="H3" s="31" t="s">
        <v>118</v>
      </c>
      <c r="J3" s="23" t="s">
        <v>119</v>
      </c>
      <c r="K3" s="23" t="s">
        <v>120</v>
      </c>
      <c r="L3" s="23" t="s">
        <v>121</v>
      </c>
    </row>
    <row r="4" spans="2:15" ht="30" customHeight="1" thickBot="1" x14ac:dyDescent="0.3">
      <c r="B4" s="34"/>
      <c r="C4" s="35"/>
      <c r="D4" s="36"/>
      <c r="E4" s="37"/>
      <c r="F4" s="33"/>
      <c r="G4" s="35" t="s">
        <v>122</v>
      </c>
      <c r="H4" s="35">
        <v>139</v>
      </c>
      <c r="J4" s="34" t="s">
        <v>123</v>
      </c>
      <c r="K4" s="36">
        <v>197000</v>
      </c>
      <c r="L4" s="45">
        <v>44197</v>
      </c>
    </row>
    <row r="5" spans="2:15" ht="30" customHeight="1" thickBot="1" x14ac:dyDescent="0.3">
      <c r="B5" s="34" t="s">
        <v>124</v>
      </c>
      <c r="C5" s="38"/>
      <c r="D5" s="35"/>
      <c r="E5" s="35"/>
      <c r="F5" s="32"/>
      <c r="G5" s="38">
        <v>0</v>
      </c>
      <c r="H5" s="38">
        <v>0</v>
      </c>
      <c r="J5" s="34" t="s">
        <v>125</v>
      </c>
      <c r="K5" s="36">
        <v>0</v>
      </c>
      <c r="L5" s="35">
        <v>0</v>
      </c>
    </row>
    <row r="6" spans="2:15" ht="30" customHeight="1" thickBot="1" x14ac:dyDescent="0.3">
      <c r="B6" s="34" t="s">
        <v>124</v>
      </c>
      <c r="C6" s="38"/>
      <c r="D6" s="35"/>
      <c r="E6" s="35"/>
      <c r="F6" s="32"/>
      <c r="G6" s="38"/>
      <c r="H6" s="38"/>
      <c r="J6" s="40"/>
      <c r="K6" s="39"/>
      <c r="L6" s="39"/>
    </row>
    <row r="7" spans="2:15" ht="30" customHeight="1" thickBot="1" x14ac:dyDescent="0.3">
      <c r="B7" s="34" t="s">
        <v>124</v>
      </c>
      <c r="C7" s="38"/>
      <c r="D7" s="35"/>
      <c r="E7" s="35"/>
      <c r="F7" s="32"/>
      <c r="G7" s="38"/>
      <c r="H7" s="38"/>
      <c r="J7" s="40"/>
      <c r="K7" s="39"/>
      <c r="L7" s="39"/>
    </row>
    <row r="8" spans="2:15" ht="30" customHeight="1" thickBot="1" x14ac:dyDescent="0.3">
      <c r="B8" s="34" t="s">
        <v>124</v>
      </c>
      <c r="C8" s="38"/>
      <c r="D8" s="35"/>
      <c r="E8" s="35"/>
      <c r="F8" s="32"/>
      <c r="G8" s="38"/>
      <c r="H8" s="38"/>
      <c r="J8" s="40"/>
      <c r="K8" s="39"/>
      <c r="L8" s="39"/>
      <c r="O8" s="29"/>
    </row>
    <row r="9" spans="2:15" ht="30" customHeight="1" thickBot="1" x14ac:dyDescent="0.3">
      <c r="B9" s="34" t="s">
        <v>124</v>
      </c>
      <c r="C9" s="38"/>
      <c r="D9" s="35"/>
      <c r="E9" s="35"/>
      <c r="F9" s="32"/>
      <c r="G9" s="38"/>
      <c r="H9" s="38"/>
      <c r="J9" s="40"/>
      <c r="K9" s="39"/>
      <c r="L9" s="39"/>
      <c r="N9" s="29"/>
    </row>
    <row r="10" spans="2:15" ht="30" customHeight="1" thickBot="1" x14ac:dyDescent="0.3">
      <c r="B10" s="34" t="s">
        <v>124</v>
      </c>
      <c r="C10" s="38"/>
      <c r="D10" s="35"/>
      <c r="E10" s="35"/>
      <c r="F10" s="32"/>
      <c r="G10" s="32"/>
      <c r="H10" s="32"/>
      <c r="J10" s="40"/>
      <c r="K10" s="39"/>
      <c r="L10" s="39"/>
    </row>
    <row r="11" spans="2:15" ht="30" customHeight="1" thickBot="1" x14ac:dyDescent="0.3">
      <c r="B11" s="34" t="s">
        <v>124</v>
      </c>
      <c r="C11" s="38"/>
      <c r="D11" s="35"/>
      <c r="E11" s="35"/>
      <c r="F11" s="32"/>
      <c r="G11" s="32"/>
      <c r="H11" s="32"/>
      <c r="J11" s="40"/>
      <c r="K11" s="39"/>
      <c r="L11" s="39"/>
    </row>
    <row r="12" spans="2:15" ht="30" customHeight="1" thickBot="1" x14ac:dyDescent="0.3">
      <c r="B12" s="34" t="s">
        <v>124</v>
      </c>
      <c r="C12" s="38"/>
      <c r="D12" s="35"/>
      <c r="E12" s="35"/>
      <c r="F12" s="32"/>
      <c r="G12" s="32"/>
      <c r="H12" s="32"/>
      <c r="J12" s="40"/>
      <c r="K12" s="39"/>
      <c r="L12" s="39"/>
    </row>
    <row r="13" spans="2:15" ht="30" customHeight="1" thickBot="1" x14ac:dyDescent="0.3">
      <c r="B13" s="34" t="s">
        <v>124</v>
      </c>
      <c r="C13" s="38"/>
      <c r="D13" s="38"/>
      <c r="E13" s="35"/>
      <c r="F13" s="32"/>
      <c r="G13" s="32"/>
      <c r="H13" s="32"/>
      <c r="J13" s="40"/>
      <c r="K13" s="39"/>
      <c r="L13" s="39"/>
    </row>
    <row r="14" spans="2:15" ht="30" customHeight="1" thickBot="1" x14ac:dyDescent="0.3">
      <c r="B14" s="34" t="s">
        <v>124</v>
      </c>
      <c r="C14" s="38"/>
      <c r="D14" s="38"/>
      <c r="E14" s="35"/>
      <c r="F14" s="32"/>
      <c r="G14" s="32"/>
      <c r="H14" s="32"/>
      <c r="J14" s="40"/>
      <c r="K14" s="39"/>
      <c r="L14" s="39"/>
    </row>
    <row r="15" spans="2:15" ht="30" customHeight="1" thickBot="1" x14ac:dyDescent="0.3">
      <c r="B15" s="34" t="s">
        <v>124</v>
      </c>
      <c r="C15" s="38"/>
      <c r="D15" s="38"/>
      <c r="E15" s="35"/>
      <c r="F15" s="32"/>
      <c r="G15" s="32"/>
      <c r="H15" s="32"/>
      <c r="J15" s="40"/>
      <c r="K15" s="39"/>
      <c r="L15" s="39"/>
      <c r="O15" s="29"/>
    </row>
    <row r="16" spans="2:15" ht="30" customHeight="1" thickBot="1" x14ac:dyDescent="0.3">
      <c r="B16" s="34" t="s">
        <v>124</v>
      </c>
      <c r="C16" s="38"/>
      <c r="D16" s="38"/>
      <c r="E16" s="35"/>
      <c r="F16" s="32"/>
      <c r="G16" s="26"/>
      <c r="H16" s="32"/>
      <c r="J16" s="40"/>
      <c r="K16" s="39"/>
      <c r="L16" s="39"/>
    </row>
    <row r="17" spans="2:12" ht="30" customHeight="1" thickBot="1" x14ac:dyDescent="0.3">
      <c r="B17" s="34" t="s">
        <v>124</v>
      </c>
      <c r="C17" s="38"/>
      <c r="D17" s="38"/>
      <c r="E17" s="35"/>
      <c r="F17" s="32"/>
      <c r="H17" s="32"/>
      <c r="J17" s="40"/>
      <c r="K17" s="39"/>
      <c r="L17" s="39"/>
    </row>
    <row r="18" spans="2:12" ht="30" customHeight="1" thickBot="1" x14ac:dyDescent="0.3">
      <c r="B18" s="34" t="s">
        <v>124</v>
      </c>
      <c r="C18" s="38"/>
      <c r="D18" s="38"/>
      <c r="E18" s="35"/>
      <c r="F18" s="32"/>
      <c r="H18" s="32"/>
      <c r="J18" s="40"/>
      <c r="K18" s="39"/>
      <c r="L18" s="39"/>
    </row>
    <row r="19" spans="2:12" ht="30" customHeight="1" thickBot="1" x14ac:dyDescent="0.3">
      <c r="B19" s="34" t="s">
        <v>124</v>
      </c>
      <c r="C19" s="38"/>
      <c r="D19" s="38"/>
      <c r="E19" s="35"/>
      <c r="F19" s="32"/>
      <c r="H19" s="32"/>
      <c r="J19" s="40"/>
      <c r="K19" s="39"/>
      <c r="L19" s="39"/>
    </row>
    <row r="20" spans="2:12" ht="30" customHeight="1" thickBot="1" x14ac:dyDescent="0.3">
      <c r="B20" s="34" t="s">
        <v>124</v>
      </c>
      <c r="C20" s="38"/>
      <c r="D20" s="38"/>
      <c r="E20" s="35"/>
      <c r="F20" s="32"/>
      <c r="G20" s="28"/>
      <c r="H20" s="32"/>
      <c r="J20" s="40"/>
      <c r="K20" s="39"/>
      <c r="L20" s="39"/>
    </row>
    <row r="21" spans="2:12" ht="30" customHeight="1" thickBot="1" x14ac:dyDescent="0.3">
      <c r="B21" s="34" t="s">
        <v>124</v>
      </c>
      <c r="C21" s="38"/>
      <c r="D21" s="38"/>
      <c r="E21" s="35"/>
      <c r="F21" s="32"/>
      <c r="G21" s="26"/>
      <c r="H21" s="32"/>
      <c r="J21" s="40"/>
      <c r="K21" s="39"/>
      <c r="L21" s="39"/>
    </row>
    <row r="22" spans="2:12" ht="30" customHeight="1" x14ac:dyDescent="0.25">
      <c r="B22" s="39"/>
      <c r="C22" s="39"/>
      <c r="D22" s="39"/>
      <c r="E22" s="39"/>
      <c r="F22" s="26"/>
      <c r="G22" s="26"/>
      <c r="H22" s="26"/>
    </row>
    <row r="23" spans="2:12" ht="30" customHeight="1" x14ac:dyDescent="0.25">
      <c r="G23" s="26"/>
    </row>
    <row r="24" spans="2:12" ht="30" customHeight="1" x14ac:dyDescent="0.25">
      <c r="B24" s="24"/>
      <c r="G24" s="26"/>
    </row>
    <row r="26" spans="2:12" ht="30" customHeight="1" x14ac:dyDescent="0.25">
      <c r="B26" s="30"/>
      <c r="C26" s="26"/>
      <c r="D26" s="27"/>
      <c r="E26" s="28"/>
      <c r="F26" s="28"/>
      <c r="H26" s="28"/>
    </row>
    <row r="27" spans="2:12" ht="30" customHeight="1" x14ac:dyDescent="0.25">
      <c r="B27" s="25"/>
      <c r="C27" s="26"/>
      <c r="D27" s="26"/>
      <c r="E27" s="26"/>
      <c r="F27" s="26"/>
      <c r="H27" s="26"/>
    </row>
    <row r="28" spans="2:12" ht="30" customHeight="1" x14ac:dyDescent="0.25">
      <c r="B28" s="25"/>
      <c r="C28" s="26"/>
      <c r="D28" s="26"/>
      <c r="E28" s="26"/>
      <c r="F28" s="26"/>
      <c r="H28" s="26"/>
    </row>
    <row r="29" spans="2:12" ht="30" customHeight="1" x14ac:dyDescent="0.25">
      <c r="B29" s="25"/>
      <c r="C29" s="26"/>
      <c r="D29" s="26"/>
      <c r="E29" s="26"/>
      <c r="F29" s="26"/>
      <c r="H29" s="26"/>
    </row>
    <row r="30" spans="2:12" ht="30" customHeight="1" x14ac:dyDescent="0.25">
      <c r="B30" s="25"/>
      <c r="C30" s="26"/>
      <c r="D30" s="26"/>
      <c r="E30" s="26"/>
      <c r="F30" s="26"/>
      <c r="H30" s="26"/>
    </row>
  </sheetData>
  <printOptions horizontalCentered="1"/>
  <pageMargins left="0.25" right="0.25" top="0.36" bottom="0.25" header="0.3" footer="0.3"/>
  <pageSetup fitToHeight="0" orientation="portrait" horizontalDpi="4294967293" verticalDpi="200" r:id="rId1"/>
  <headerFooter differentFirst="1">
    <oddFooter>Page &amp;P of &amp;N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State Of Things - CurrentBudget</vt:lpstr>
      <vt:lpstr>My Test Sheet</vt:lpstr>
      <vt:lpstr>Sheet1</vt:lpstr>
      <vt:lpstr>Test Sheet</vt:lpstr>
      <vt:lpstr>List</vt:lpstr>
      <vt:lpstr>List!Print_Titles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Md. Shamsuzzaman</dc:creator>
  <cp:keywords/>
  <dc:description/>
  <cp:lastModifiedBy>D'Andre Clayton</cp:lastModifiedBy>
  <cp:revision/>
  <dcterms:created xsi:type="dcterms:W3CDTF">2022-11-30T04:11:50Z</dcterms:created>
  <dcterms:modified xsi:type="dcterms:W3CDTF">2025-11-06T14:08:32Z</dcterms:modified>
  <cp:category/>
  <cp:contentStatus/>
</cp:coreProperties>
</file>